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32" tabRatio="820"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_FilterDatabase" localSheetId="14" hidden="1">'I.14'!$A$9:$H$27</definedName>
    <definedName name="_xlnm._FilterDatabase" localSheetId="16" hidden="1">'I.16'!$A$8:$J$80</definedName>
    <definedName name="_xlnm._FilterDatabase" localSheetId="19" hidden="1">'I.19'!$A$6:$M$26</definedName>
    <definedName name="_xlnm._FilterDatabase" localSheetId="2" hidden="1">'I.2'!$A$10:$S$144</definedName>
    <definedName name="_xlnm._FilterDatabase" localSheetId="20" hidden="1">'I.20'!$A$7:$I$411</definedName>
    <definedName name="_xlnm._FilterDatabase" localSheetId="3" hidden="1">'I.3'!$A$10:$O$14</definedName>
    <definedName name="_xlnm._FilterDatabase" localSheetId="4" hidden="1">'I.4'!$A$9:$P$25</definedName>
    <definedName name="_xlnm._FilterDatabase" localSheetId="5" hidden="1">'I.5'!$A$8:$P$140</definedName>
    <definedName name="_xlnm._FilterDatabase" localSheetId="7" hidden="1">'I.7'!$A$12:$K$53</definedName>
    <definedName name="_xlnm._FilterDatabase" localSheetId="9" hidden="1">'I.9'!$A$8:$J$265</definedName>
    <definedName name="_xlnm.Print_Area" localSheetId="12">'I.12'!$A$2:$H$63</definedName>
    <definedName name="_xlnm.Print_Area" localSheetId="5">'I.5'!$A$1:$M$149</definedName>
  </definedNames>
  <calcPr fullCalcOnLoad="1"/>
</workbook>
</file>

<file path=xl/sharedStrings.xml><?xml version="1.0" encoding="utf-8"?>
<sst xmlns="http://schemas.openxmlformats.org/spreadsheetml/2006/main" count="9340" uniqueCount="3622">
  <si>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</si>
  <si>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</si>
  <si>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</si>
  <si>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</si>
  <si>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</si>
  <si>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</si>
  <si>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</si>
  <si>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</si>
  <si>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</si>
  <si>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</si>
  <si>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</si>
  <si>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</si>
  <si>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</si>
  <si>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</si>
  <si>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</si>
  <si>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</si>
  <si>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</si>
  <si>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</si>
  <si>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</si>
  <si>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</si>
  <si>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</si>
  <si>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</si>
  <si>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</si>
  <si>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</si>
  <si>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</si>
  <si>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</si>
  <si>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</si>
  <si>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</si>
  <si>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</si>
  <si>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</si>
  <si>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</si>
  <si>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</si>
  <si>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</si>
  <si>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</si>
  <si>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</si>
  <si>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</si>
  <si>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</si>
  <si>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</si>
  <si>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</si>
  <si>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</si>
  <si>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</si>
  <si>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</si>
  <si>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</si>
  <si>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</si>
  <si>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</si>
  <si>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</si>
  <si>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</si>
  <si>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</si>
  <si>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</si>
  <si>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</si>
  <si>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</si>
  <si>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</si>
  <si>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</si>
  <si>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</si>
  <si>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</si>
  <si>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</si>
  <si>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</si>
  <si>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</si>
  <si>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</si>
  <si>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</si>
  <si>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</si>
  <si>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</si>
  <si>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</si>
  <si>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</si>
  <si>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</si>
  <si>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</si>
  <si>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</si>
  <si>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</si>
  <si>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</si>
  <si>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</si>
  <si>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</si>
  <si>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</si>
  <si>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</si>
  <si>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</si>
  <si>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</si>
  <si>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</si>
  <si>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</si>
  <si>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</si>
  <si>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</si>
  <si>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</si>
  <si>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</si>
  <si>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</si>
  <si>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</si>
  <si>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</si>
  <si>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</si>
  <si>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</si>
  <si>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</si>
  <si>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</si>
  <si>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</si>
  <si>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</si>
  <si>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</si>
  <si>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</si>
  <si>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</si>
  <si>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</si>
  <si>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</si>
  <si>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</si>
  <si>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</si>
  <si>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</si>
  <si>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</si>
  <si>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</si>
  <si>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</si>
  <si>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</si>
  <si>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</si>
  <si>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</si>
  <si>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</si>
  <si>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</si>
  <si>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</si>
  <si>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</si>
  <si>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t>WOS:000407324200063</t>
  </si>
  <si>
    <t>Utilitatea testării antigenelor virale pentru managementul infecţiei cu rotavirus</t>
  </si>
  <si>
    <t>http://www.rrml.ro/articole/2017/2017_1_supliment.pdf</t>
  </si>
  <si>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</si>
  <si>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t xml:space="preserve">RG Mihăilă. A minireview on NHE1 inhibitors. A rediscovered hope in oncohematology. Biomed Pap Med Fac Univ Palacky Olomouc Czech Repub 2015 Dec; 159(4): 519-526. </t>
  </si>
  <si>
    <t xml:space="preserve">Cellular acidification as a new approach to cancer treatment and to the understanding and therapeutics of neurodegenerative diseases. S Harguindey, D Stanciu, J Devesa, K Alfarouk… - Seminars in cancer …, 2017 - Elsevier </t>
  </si>
  <si>
    <t>https://www.sciencedirect.com/science/article/pii/S1044579X17300196</t>
  </si>
  <si>
    <t>R Mihăilă. Advances in the Management of Malignant Hemopathies: The Role of Statins. Recent Patents on DNA &amp; Gene Sequences, 2013, Vol 7, No 1: 57-61</t>
  </si>
  <si>
    <t>Atorvastatin prolongs the lifespan of radiation‑induced reactive oxygen species in PC-3 prostate cancer cells to enhance the cell killing effect. H Yu, SQ Sun, XB Gu, W Wang… - Oncology …, 2017 - spandidos-publications.com</t>
  </si>
  <si>
    <t>https://www.spandidos-publications.com/or/37/4/2049?text=fulltext</t>
  </si>
  <si>
    <t>Trifa AP, Bănescu C, Bojan AS, Voina CM, Popa Ș, Vișan S, Ciubean AD, Tripon F, Dima D, Popov VM, Vesa ȘC, Andreescu M, Török-Vistai T, Mihăilă RG, Berbec N, Macarie I, Coliță A, Iordache M, Cătană AC, Farcaș MF, Tomuleasa C, Vasile K, Truică C, Todincă A, Pop-Muntean L, Manolache R, Bumbea H, Vlădăreanu AM, Gaman M, Ciufu CM, Popp RA. MECOM, HBS1L-MYB, THRB-RARB, JAK2 and TERT polymorphisms defining the genetic predisposition to myeloproliferative neoplasms - a study on 939 patients. Am J Hematol. 2018 Jan;93(1):100-106. doi: 10.1002/ajh.24946.</t>
  </si>
  <si>
    <t>Driver mutations and prognosis in primary myelofibrosis: Mayo‐Careggi MPN alliance study of 1,095 patients. A Tefferi, M Nicolosi, M Mudireddy… - American journal of …, 2017 - Wiley Online Library</t>
  </si>
  <si>
    <t>http://onlinelibrary.wiley.com/doi/10.1002/ajh.24978/full</t>
  </si>
  <si>
    <t>R Mihăilă. Voriconazole and the liver. World Journal of Hepatology 2015; 7(14): 1828-1833</t>
  </si>
  <si>
    <t xml:space="preserve">Echinocandins in antifungal pharmacotherapy. </t>
  </si>
  <si>
    <t>http://onlinelibrary.wiley.com/doi/10.1111/jphp.12780/full</t>
  </si>
  <si>
    <t xml:space="preserve">AL Olteanu, R Mihăilă, AC Cătană, O Flucuş, C Buş, M Mihalache. The impact of pre-analytical variable, type of anticoagulant and time delay, on the measurement of mean platelet volume. Human &amp; Veterinary Medicine. 2015, Vol. 7 Issue 2, p60-63. </t>
  </si>
  <si>
    <t>“Estudio piloto para establecer la utilidad del tripolifosfato de sodio (TPF) como anticoagulante de elección en la realización de pruebas hematológicas en un … SC López Jiménez, ES Vivanco Vélez - 2017 - repositorio.puce.edu.ec</t>
  </si>
  <si>
    <t>http://repositorio.puce.edu.ec/handle/22000/13966</t>
  </si>
  <si>
    <t xml:space="preserve">RG Mihăilă. Are cladribine and rituximab enough for the treatment of relapsed hairy cell leukemia? International Journal of Immunotherapy and Cancer Research. 2015; 1(1): 004-007. </t>
  </si>
  <si>
    <t>RITUXIMAB EM MONOTERAPIA COMO PRIMEIRA LINHA PARA TRICOLEUCEMIA: RELATO DE CASO. VF Paiva, T de Oliveira Boechat - Revista de Saúde, 2017 - editorauss.uss.br</t>
  </si>
  <si>
    <t>http://editorauss.uss.br/index.php/RS/article/view/962</t>
  </si>
  <si>
    <t xml:space="preserve">
Jack, K. 
The hepatitis C virus is associated with non-Hodgkin's lymphoma: A case study. (2017) Gastrointestinal Nursing
</t>
  </si>
  <si>
    <t>Scopus</t>
  </si>
  <si>
    <t>FMED4</t>
  </si>
  <si>
    <t xml:space="preserve">R Mihăilă. Voriconazole and the liver. World Journal of Hepatology 2015; 7(14): 1828-1833 </t>
  </si>
  <si>
    <t>Patil, A. , Majumdar, S.Echinocandins in antifungal pharmacotherapy. (2017) Journal of Pharmacy and Pharmacology</t>
  </si>
  <si>
    <t>http://onlinelibrary.wiley.com/doi/10.1111/jphp.12780/abstract</t>
  </si>
  <si>
    <t>Mihaila R</t>
  </si>
  <si>
    <t xml:space="preserve">Journal of Experimental, Medical and Surgical Research </t>
  </si>
  <si>
    <t>Open Access Journals, Google Scholar</t>
  </si>
  <si>
    <t>http://jmed.ro/redactia.php</t>
  </si>
  <si>
    <t>Journal of Cancer Research and Treatment</t>
  </si>
  <si>
    <t xml:space="preserve">Google Scholar, J-Gate, CNKI SCHOLAR, Bielefeld Academic Search Engine(BASE), Academia, 
Computer Literature Index, Zeitschriftendatenbank (ZDB), 
Elektronische, Zeitschriftenbibliothek（EZB 0, 
JournalTOCs
</t>
  </si>
  <si>
    <t>http://www.sciepub.com/journal/JCRT/editors</t>
  </si>
  <si>
    <t>Google Scholar, CiteFactor</t>
  </si>
  <si>
    <t>https://www.peertechz.com/journals/international-journal-of-immunotherapy-and-cancer-research</t>
  </si>
  <si>
    <t>Simpozion "Actualitati in durerea lombara - dezbateri si cazuri clinice comentate"</t>
  </si>
  <si>
    <t>https://www.rmn-diagnostica.ro/evenimente/simpozion-actualitati-in-durerea-lombara-dezbateri-si-cazuri-clinice-comentate/</t>
  </si>
  <si>
    <t>STANCIU MIHAELA</t>
  </si>
  <si>
    <t xml:space="preserve"> Stanciu M, Bera LG, Popescu M, Grosu F, Popa LF.</t>
  </si>
  <si>
    <t>Rom J Morphol Embryol</t>
  </si>
  <si>
    <t>ISSN 1220-0522 (print) 
ISSN 2066-8279 (online)</t>
  </si>
  <si>
    <t>http://www.rjme.ro/about/</t>
  </si>
  <si>
    <t>241–248</t>
  </si>
  <si>
    <t>0.67</t>
  </si>
  <si>
    <t>Hashimoto’s thyroiditis associated with thyroid adenoma with Hurthle cells-case report.</t>
  </si>
  <si>
    <t>Stanciu Mihaela</t>
  </si>
  <si>
    <t>INTERNATIONAL</t>
  </si>
  <si>
    <t>http://www.endo2017.medical-congresses.ro</t>
  </si>
  <si>
    <t xml:space="preserve">Morgagni-Stewart-Morel Syndrome in a 61-years patient: case report </t>
  </si>
  <si>
    <t>Mihaela Stanciu</t>
  </si>
  <si>
    <t>FMED 3</t>
  </si>
  <si>
    <t>19th European Congress of Endocrinology, Lisbon</t>
  </si>
  <si>
    <t>ece2017@endocrinology.org</t>
  </si>
  <si>
    <t>20-23 May 2017</t>
  </si>
  <si>
    <t xml:space="preserve">Thyroid evaluation in vitro fertilization succes </t>
  </si>
  <si>
    <t>Mihaela Stanciu, Radu Chicea</t>
  </si>
  <si>
    <t xml:space="preserve">25th Congress of the Romanian Society of Endocrinology, Cluj </t>
  </si>
  <si>
    <t>21-24 june2017</t>
  </si>
  <si>
    <t>ROMAN FILIP CARMEN CORINA</t>
  </si>
  <si>
    <t>Roumanian Journal of Morphology and Embriology</t>
  </si>
  <si>
    <t xml:space="preserve">ISSN 1220-0522, </t>
  </si>
  <si>
    <t>207-210</t>
  </si>
  <si>
    <t>0,67</t>
  </si>
  <si>
    <t>http://www.revistadechimie.ro/pdf/SERB%20B%201%2017.pdf</t>
  </si>
  <si>
    <t>172-174</t>
  </si>
  <si>
    <t>Coldea ,A.L Pintea,L Stupariu,Corina Roman-Filip,F.Grosu</t>
  </si>
  <si>
    <t xml:space="preserve"> http://www.rjme.ro/RJME/resources/files/580217635639.pdf</t>
  </si>
  <si>
    <t>635-639</t>
  </si>
  <si>
    <t>S-C.Silisteanu,E.Antonescu,J Szakacs,M.Totan,Corina Roman-Filip,B.H Serb, M.Cernusca-Mitariu,N.Grigore,I.S.CernuscaMitariu</t>
  </si>
  <si>
    <t>http://www.revistadechimie.ro/pdf/33%20SILISTEANU%20S%206%2017.pdf</t>
  </si>
  <si>
    <t>1306-1309</t>
  </si>
  <si>
    <t>The effects of Interferon and Ribavirin in Chronic Hepatite C</t>
  </si>
  <si>
    <t>. L Coldea,F.Grosu,A.Pintea,S.I.Cernusca-Mitariu,N.Grigore,R.M Comaneanu,Corina Roman-Filip</t>
  </si>
  <si>
    <t>http://www.revistadechimie.ro/pdf/45%20COLDEA%20L%209%2017.pdf</t>
  </si>
  <si>
    <t>2147-2150</t>
  </si>
  <si>
    <t>Roman Filip Carmen Corina</t>
  </si>
  <si>
    <t>DOUBLE FILTRATION PLASMAPHERESIS AND THERAPEUTIC PLASMA EXCHANGE IN SEVERE NEUROIMMUNE DISEASES, A CASE SERIES</t>
  </si>
  <si>
    <t>ABSTRACT</t>
  </si>
  <si>
    <t>A.Lazaroae,R Carcalici,M.Sava,C Roman-Filip</t>
  </si>
  <si>
    <t>FMED</t>
  </si>
  <si>
    <t>European Academy of Neurology.2017 Amsterdam June  http://onlinelibrary.wiley.com/doi/10.1111/ene.2017.24.issue-S1/issuetoc</t>
  </si>
  <si>
    <t>Online ISSN: 1468-1331</t>
  </si>
  <si>
    <t>378</t>
  </si>
  <si>
    <t>https://www.ean.org/amsterdam2017/Scientific-Programme.2852.0.html</t>
  </si>
  <si>
    <t>DOUBLE SERO-NEGATIVE MYASTHENIA GRAVIS ASSOCIATED WITH THYMIC HYPERPLASIA AND AUTOIMMUNE THYROIDITIS IN A YOUNG PATIENT –</t>
  </si>
  <si>
    <t>G.M Catana,A.Dan,L.Cuibus ,C Roman-Filip</t>
  </si>
  <si>
    <t>Roumanian Journal of Neurology</t>
  </si>
  <si>
    <t>XVI</t>
  </si>
  <si>
    <t xml:space="preserve">ISSN 1843-8148  |  e-ISSN 2069-6094
ISSN-L 1843-8148
</t>
  </si>
  <si>
    <t>61-63</t>
  </si>
  <si>
    <t xml:space="preserve">Indexed in / abstracted by
Thomson Reuters Embase
Scopus Cross-ref
Index Copernicus
Ulrichs Ebsco Host
Medline - Ebsco PubMed
</t>
  </si>
  <si>
    <t>https://view.publitas.com/amph/rjn_2017_2_art-04/page/1</t>
  </si>
  <si>
    <t xml:space="preserve">CHRONIC KIDNEY DISEASE AND HYPERTENSION AS CAUSE OF INTRAVENTRICULAR HEMORRHAGE IN A YOUNG PATIENT. CLINICAL CASE </t>
  </si>
  <si>
    <t xml:space="preserve">Simona Costea, Corina Filip-Roman, Andreea Dan, Mircea Vicenţiu Săceleanu
</t>
  </si>
  <si>
    <t>38-40</t>
  </si>
  <si>
    <t>EBSCO,Index Copernicus</t>
  </si>
  <si>
    <t>http://www.amtsibiu.ro/index.php?option=com_content&amp;view=article&amp;id=3024:issue-no-3-2017&amp;catid=56:nr-3-2017</t>
  </si>
  <si>
    <t>C.Roman-Filip,A.Ungureanu,M Cernusca -Mitariu</t>
  </si>
  <si>
    <t>Paniful tonic spasms and brainstem involvement in a patient with neuromyelities optica spectrum disorders"</t>
  </si>
  <si>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</si>
  <si>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</si>
  <si>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</si>
  <si>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</si>
  <si>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</si>
  <si>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</si>
  <si>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</si>
  <si>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</si>
  <si>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</si>
  <si>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</si>
  <si>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</si>
  <si>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</si>
  <si>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</si>
  <si>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</si>
  <si>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</si>
  <si>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</si>
  <si>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</si>
  <si>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</si>
  <si>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</si>
  <si>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</si>
  <si>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</si>
  <si>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</si>
  <si>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</si>
  <si>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</si>
  <si>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</si>
  <si>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</si>
  <si>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</si>
  <si>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</si>
  <si>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</si>
  <si>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</si>
  <si>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</si>
  <si>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</si>
  <si>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</si>
  <si>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</si>
  <si>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</si>
  <si>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</si>
  <si>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</si>
  <si>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</si>
  <si>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</si>
  <si>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</si>
  <si>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</si>
  <si>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</si>
  <si>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</si>
  <si>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</si>
  <si>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</si>
  <si>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</si>
  <si>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</si>
  <si>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</si>
  <si>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</si>
  <si>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</si>
  <si>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</si>
  <si>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</si>
  <si>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</si>
  <si>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</si>
  <si>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</si>
  <si>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</si>
  <si>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</si>
  <si>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</si>
  <si>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</si>
  <si>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</si>
  <si>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</si>
  <si>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</si>
  <si>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</si>
  <si>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</si>
  <si>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</si>
  <si>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</si>
  <si>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</si>
  <si>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</si>
  <si>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</si>
  <si>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</si>
  <si>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</si>
  <si>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</si>
  <si>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</si>
  <si>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</si>
  <si>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</si>
  <si>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</si>
  <si>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</si>
  <si>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</si>
  <si>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</si>
  <si>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</si>
  <si>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</si>
  <si>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</si>
  <si>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</si>
  <si>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</si>
  <si>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</si>
  <si>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</si>
  <si>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</si>
  <si>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</si>
  <si>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</si>
  <si>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</si>
  <si>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</si>
  <si>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</si>
  <si>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</si>
  <si>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</si>
  <si>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Grad didactic la 01.01.2017</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</si>
  <si>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</si>
  <si>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</si>
  <si>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</si>
  <si>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</si>
  <si>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</si>
  <si>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</si>
  <si>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MARCHIAN SANDA</t>
  </si>
  <si>
    <t>FMED3</t>
  </si>
  <si>
    <t>Prof</t>
  </si>
  <si>
    <t>Congresul Romano-Iordanian de Medicina si Farmacie Ed. VIIIa</t>
  </si>
  <si>
    <t>Marchian Sanda</t>
  </si>
  <si>
    <t>www.conferences.ulbsibiu.ro/corimf/about.html</t>
  </si>
  <si>
    <t>Innovative Methods for the Management of Cardiovascular Diseases</t>
  </si>
  <si>
    <t>SANDA Marchian</t>
  </si>
  <si>
    <t xml:space="preserve">Editura ULBS </t>
  </si>
  <si>
    <t>978-606-12-1475-4</t>
  </si>
  <si>
    <t>www.savinghearts.eu/work-programme</t>
  </si>
  <si>
    <t>Sanda Marchian</t>
  </si>
  <si>
    <t>ZIUA BOLILOR RARE</t>
  </si>
  <si>
    <t>A Xa Conferinta de Genetica medicala cu participare internationala, Craiova</t>
  </si>
  <si>
    <t>nationala</t>
  </si>
  <si>
    <t>www.srgm.ro</t>
  </si>
  <si>
    <t>organizator principal</t>
  </si>
  <si>
    <t>comitet stiintific</t>
  </si>
  <si>
    <t>29 februarie 2017</t>
  </si>
  <si>
    <t>Translarna-A new medicine for Duchenne muscular distrophy</t>
  </si>
  <si>
    <t>Celiac Disease</t>
  </si>
  <si>
    <t>Profilaxia sindromului Down</t>
  </si>
  <si>
    <t>Distrofia musculara Duchenne. Aspecte genetice.</t>
  </si>
  <si>
    <t>The Development of Basic Cardiovascular Techniques in Romania, Why Saving Hearts ?</t>
  </si>
  <si>
    <t>Victor Costache, Sanda Marchian, Adrian Santa</t>
  </si>
  <si>
    <t>Saving Hearts: Innovative Methods and Techniques in Cardiovascular Disease Treatment</t>
  </si>
  <si>
    <t>septembrie 2017</t>
  </si>
  <si>
    <t>mai 2017</t>
  </si>
  <si>
    <t>iulie 2017</t>
  </si>
  <si>
    <t>MIHAILA ROMEO-GABRIEL</t>
  </si>
  <si>
    <t>From a Better Understanding of the Mechanisms of Action of Histone Deacetylases Inhibitors to the Progress of the Treatment of Malignant Lymphomas and Plasma Cell Myeloma</t>
  </si>
  <si>
    <t>Thrombin generation - a potentially useful biomarker of thrombotic risk in Philadelphia-negative myeloproliferative neoplasms</t>
  </si>
  <si>
    <t>Mihaila R (ULBS)</t>
  </si>
  <si>
    <t>RECENT PATENTS ON ANTI-CANCER DRUG DISCOVERY</t>
  </si>
  <si>
    <t>BIOMEDICAL PAPERS-OLOMOUC</t>
  </si>
  <si>
    <t>ISSN: 1574-8928 eISSN: 2212-3970</t>
  </si>
  <si>
    <t>https://benthamscience.com/journals/recent-patents-on-anti-cancer-drug-discovery/</t>
  </si>
  <si>
    <t>ISSN: 1213-8118eISSN: 1804-7521</t>
  </si>
  <si>
    <t>http://biomed.papers.upol.cz/</t>
  </si>
  <si>
    <t>DOI: 10.2174/1574892812666170920110054</t>
  </si>
  <si>
    <t>WOS:000425328500001</t>
  </si>
  <si>
    <t>283-295</t>
  </si>
  <si>
    <t>Q3</t>
  </si>
  <si>
    <t>DOI: 10.5507/bp.2016.064</t>
  </si>
  <si>
    <t>WOS:000398093500007</t>
  </si>
  <si>
    <t>50-53</t>
  </si>
  <si>
    <t>q4</t>
  </si>
  <si>
    <t>0.894</t>
  </si>
  <si>
    <t>Mihaila Romeo-Gabriel</t>
  </si>
  <si>
    <t>WOS:000396822900011</t>
  </si>
  <si>
    <t>2196-2198</t>
  </si>
  <si>
    <t>The regulation of proprotein convertase subtilisin/kexin type 9 and its liver involvement</t>
  </si>
  <si>
    <t>Mihaila r (ULBS)</t>
  </si>
  <si>
    <t>British Journal of Medicine &amp; Medical Research 2017; 21(11): 1-12. . http://www.sciencedomain.org/journal/12.</t>
  </si>
  <si>
    <t>ISSN: 2231-0614</t>
  </si>
  <si>
    <t>1-12</t>
  </si>
  <si>
    <t>US National Library of Medicine (NLM) Catalog: NLM ID: 101570965</t>
  </si>
  <si>
    <t>http://www.sciencedomain.org/review-history/19323</t>
  </si>
  <si>
    <t>A look at platelet count in chronic hepatitis C infection</t>
  </si>
  <si>
    <t>European Medical Journal</t>
  </si>
  <si>
    <t>ISSN 2053-4221</t>
  </si>
  <si>
    <t>97-103</t>
  </si>
  <si>
    <t>DOAJ, the Royal Society of Medicine, and Google Scholar</t>
  </si>
  <si>
    <t>https://www.emjreviews.com/hepatology/article/a-look-at-platelet-count-in-chronic-hepatitis-c-infection/</t>
  </si>
  <si>
    <t>. Liver involvement in Hodgkin’s lymphoma: types of injuries and therapeutic implications</t>
  </si>
  <si>
    <t xml:space="preserve">International Journal of Pharmacology, Phytochemistry and Ethnomedicine </t>
  </si>
  <si>
    <t>ISSN 2297-6922</t>
  </si>
  <si>
    <t>1-15</t>
  </si>
  <si>
    <t>Google Scholar, Ulrichsweb, Open J-Gate, WorldCat (OCLC), Directory of Open Access scholarly Resources / ROAD, JournalTOCs, Genamics JournalSeek, Zeitschriftendatenbank / ZDB, Free medical journals, AcademicKeys</t>
  </si>
  <si>
    <t>https://www.scipress.com/IJPPE.8</t>
  </si>
  <si>
    <t>A very rare case of polycythemia vera patient who developed other four cancers</t>
  </si>
  <si>
    <t>International Journal of Immunotherapy and Cancer Research</t>
  </si>
  <si>
    <t>ISSN: 2455-8591</t>
  </si>
  <si>
    <t>12-14</t>
  </si>
  <si>
    <t>Google Scholar, CrossRef, International Scientific Indexing, Journal Index, CiteFactor</t>
  </si>
  <si>
    <t>https://www.peertechz.com/journals/international-journal-of-immunotherapy-and-cancer-research/articles/volume-3/issue-1</t>
  </si>
  <si>
    <t xml:space="preserve">Adrian P. Trifa, Claudia Bănescu, Mihaela Tevet, Anca Bojan, Delia Dima, Laura Urian, Tunde Torok-Vistai, Viola M. Popov, Mihnea Zdrenghea, Ljubomir Petrov, Anca Vasilache, Meilin Murat, Daniela Georgescu, Mihaela Popescu, Oana Pătrinoiu, Marius Balea, Roxana Costache, Elena Coleș, Carmen Șaguna, Nicoleta Berbec, Ana-Maria Vlădăreanu, Romeo G. Mihăilă, Horia Bumbea, Andrei Cucuianu and Radu A. Popp. </t>
  </si>
  <si>
    <t>TERT rs2736100 A &gt; C SNP and JAK2 46/1 haplotype significantly contribute to the occurrence of JAK2 V617F and CALR mutated myeloproliferative neoplasms - a multicentric study on 529 patients</t>
  </si>
  <si>
    <t>Germline variations at JAK2, TERT, HBS1L-MYB and MECOM and the risk of myeloproliferative neoplasms in Taiwanese population. By: Chiang, Yi-Hao; Chang, Yu-Cheng; Lin, Huan-Chau; et al.ONCOTARGET   Volume: 8   Issue: 44   Pages: 76204-76213  Published: SEP 29 2017</t>
  </si>
  <si>
    <t>https://www.ncbi.nlm.nih.gov/pmc/articles/PMC5652698/pdf/oncotarget-08-76204.pdf</t>
  </si>
  <si>
    <t>WoS</t>
  </si>
  <si>
    <t>FED3</t>
  </si>
  <si>
    <t xml:space="preserve">
The TERT rs2736100 polymorphism increases cancer risk: A meta-analysis
By: Li, Hui; Xu, Yanyan; Mei, Hua; et al.
ONCOTARGET   Volume: 8   Issue: 24   Pages: 38693-38705   Published: JUN 13 2017</t>
  </si>
  <si>
    <t>www.impactjournals.com/oncotarget/</t>
  </si>
  <si>
    <t>Mihaila, Romeo-Gabriel</t>
  </si>
  <si>
    <t>Opportunities for treatment of the hepatitis C virus-infected patient with chronic kidney disease. By: Ladino, Marco; Pedraza, Fernando; Roth, David. WORLD JOURNAL OF HEPATOLOGY   Volume: 9   Issue: 19  Pages: 833-839   Published: JUL 8 2017</t>
  </si>
  <si>
    <t>http://apps.webofknowledge.com/full_record.do?product=WOS&amp;search_mode=CitingArticles&amp;qid=7&amp;SID=F6cm5M2QS7Fhr5fCC6F&amp;page=1&amp;doc=2</t>
  </si>
  <si>
    <t>Hepatitis C virus - associated B cell non-Hodgkin's lymphoma
By: Mihaila, Romeo-Gabriel
WORLD JOURNAL OF GASTROENTEROLOGY   Volume: 22   Issue: 27   Pages: 6214-6223   Published: JUL 21 2016</t>
  </si>
  <si>
    <t>Infections and Follicular Lymphoma: is there a Link? By: Zallio, Francesco; Limberti, Giulia; Ladetto, Marco. MEDITERRANEAN JOURNAL OF HEMATOLOGY AND INFECTIOUS DISEASES   Volume: 9     Article Number: e2017035   Published: MAY 1 2017</t>
  </si>
  <si>
    <t>http://www.mjhid.org/index.php/mjhid/article/view/2017.035</t>
  </si>
  <si>
    <t>A minireview on NHE1 inhibitors. A rediscovered hope in oncohematology. By: Mihaila, Romeo Gabriel. BIOMEDICAL PAPERS-OLOMOUC   Volume: 159   Issue: 4   Pages: 519-526  Published: 2015</t>
  </si>
  <si>
    <t>Heme oxygenase-1: A new druggable target in the management of chronic and acute myeloid leukemia. By: Salerno, Loredana; Romeo, Giuseppe; Modica, Maria N.; et al.EUROPEAN JOURNAL OF MEDICINAL CHEMISTRY  Volume: 142   Pages: 163-178   Published: DEC 15 2017</t>
  </si>
  <si>
    <t>https://www.journals.elsevier.com/european-journal-of-medicinal-chemistry</t>
  </si>
  <si>
    <t xml:space="preserve">Advances of knowledge on coagulation disorders in liver cirrhosis and their clinical consequences. By: Mihaila, Romeo-Gabriel; Dragomir, Ionut. BIOMEDICAL RESEARCH-INDIA   Volume: 26   Issue: 4   Pages: 625-632  Published: 2015 </t>
  </si>
  <si>
    <t>Synthesis and Anti-Inflammatory Activity Against Myocarditis of a New Ca(II)-Based Coordination Compound.  
Synthesis and Anti-Inflammatory Activity Against Myocarditis of a New Ca(II)-Based Coordination Compound
By: Tian, Hongbo; Li, Shaohua; Fu, Ying; et al.
LATIN AMERICAN JOURNAL OF PHARMACY   Volume: 36   Issue: 3   Pages: 595-598   Published: 2017</t>
  </si>
  <si>
    <t>http://apps.webofknowledge.com/full_record.do?product=WOS&amp;search_mode=CitingArticles&amp;qid=13&amp;SID=F6cm5M2QS7Fhr5fCC6F&amp;page=1&amp;doc=1</t>
  </si>
  <si>
    <t>RG Mihăilă, RC Cipăian, S Morar, M Cernușcă-Mițariu, S Marchian, D Sabău. Severe Persistent Primary Immune Thrombocytopenia, Refractory to Multiple Drugs, including Eltrombopag. Sch J Med Case Rep2014; 2(1):24-27. ISSN 2347-6559 (Online), ISSN 2347-9507 (Print).</t>
  </si>
  <si>
    <t>Hussein N R. Sustained Virological Response After Six Weeks Treatment with a Sofosbuvir-Containing Regimen in a Patient Infected with Hepatitis C Virus Genotype 4: A Case Report, Int J Infect. 2017 ;4(3):e41216. doi: 10.5812/iji.41216.</t>
  </si>
  <si>
    <t>http://intjinfection.com/en/articles/15145.html</t>
  </si>
  <si>
    <t>Google Scholar</t>
  </si>
  <si>
    <t xml:space="preserve">Adrian P. Trifa, Claudia Bănescu, Mihaela Tevet, Anca Bojan, Delia Dima, Laura Urian, Tunde Torok-Vistai, Viola M. Popov, Mihnea Zdrenghea, Ljubomir Petrov, Anca Vasilache, Meilin Murat, Daniela Georgescu, Mihaela Popescu, Oana Pătrinoiu, Marius Balea, Roxana Costache, Elena Coleș, Carmen Șaguna, Nicoleta Berbec, Ana-Maria Vlădăreanu, Romeo G. Mihăilă, Horia Bumbea, Andrei Cucuianu and Radu A. Popp. TERT rs2736100 A&gt;C SNP and JAK2 46/1 haplotype signiﬁcantly contribute to the occurrence of JAK2 V617F and CALR mutated myeloproliferative neoplasms – a multicentric study on 529 patients. British Journal of Haematology 2016 Jul;174(2):218-226. </t>
  </si>
  <si>
    <t>Yuan X, Meng Y, Li P, Ge N, Kong F, Yang L, Björkholm M, Zhao S, Xu D. (2016). The association between the TERT rs2736100 AC genotype and reduced risk of upper tract urothelial carcinomas in a Han Chinese population. Oncotarget, 7(22), 31972-31979 </t>
  </si>
  <si>
    <t>https://openarchive.ki.se/xmlui/handle/10616/45955</t>
  </si>
  <si>
    <t xml:space="preserve">R Mihăilă. Hepatitis C virus - associated B cell non-Hodgkin's lymphoma. World Journal of Gastroenterology 2016, July 21; 22(27): 6214-6223. </t>
  </si>
  <si>
    <t>The hepatitis C virus is associated with non-Hodgkin's lymphoma: a case study. K Jack - Gastrointestinal Nursing, 2017 - magonlinelibrary.com</t>
  </si>
  <si>
    <t>https://www.magonlinelibrary.com/doi/abs/10.12968/gasn.2017.15.3.30</t>
  </si>
  <si>
    <t xml:space="preserve">From hepatitis C virus infection to B-cell lymphoma. L Couronné, E Bachy, S Roulland, B Nadel… - Annals of …, 2017 - academic.oup.com </t>
  </si>
  <si>
    <t>https://academic.oup.com/annonc/article/29/1/92/4430374</t>
  </si>
  <si>
    <t> Opportunities for treatment of the hepatitis C virus-infected patient with chronic kidney disease. M Ladino, F Pedraza, D Roth - World journal of hepatology, 2017 - ncbi.nlm.nih.gov</t>
  </si>
  <si>
    <t>https://www.ncbi.nlm.nih.gov/pmc/articles/PMC5504358/</t>
  </si>
  <si>
    <t>Viral Causes of Lymphoma: The History of Epstein-Barr Virus and Human T-Lymphotropic Virus 1. D Esau - Virology: research and treatment, 2017 - journals.sagepub.com</t>
  </si>
  <si>
    <t>http://journals.sagepub.com/doi/abs/10.1177/1178122X17731772</t>
  </si>
  <si>
    <t>Mutu C.C., Bardac O., Ciobanu E.(Polisano), Costache A., Suciu V.I.(SCJUS), Costache V.S.</t>
  </si>
  <si>
    <t>The ISEVS Congress for Central and Eastern Europe The East Meets West Congress 2017, Romania, 19–22 July 2017 / Volume 25, Issue 1_suppl, July 2017 / Vascular</t>
  </si>
  <si>
    <t>http://journals.sagepub.com/doi/full/10.1177/1708538117713396</t>
  </si>
  <si>
    <t>http://www.srcet.ro/</t>
  </si>
  <si>
    <t>Carotid Bypass: a safe solution for high risk patients with severe bilateral carotid stenosis</t>
  </si>
  <si>
    <t>Mutu C.C., Costea S. (SCJUS), Ciobanu E.(Polisano), Hulpus R., Costache V.S.</t>
  </si>
  <si>
    <t>Mutu Catalin Cosmin</t>
  </si>
  <si>
    <t xml:space="preserve">Impact assesment of carotid ultrasound in patients with ischemic stroke - study report </t>
  </si>
  <si>
    <t>Mutu C.C., Costea S (SCJUS)</t>
  </si>
  <si>
    <t xml:space="preserve"> The 15-yh Congress of the Romanian Society of Neurology</t>
  </si>
  <si>
    <t>https://www.neurology.ro/congresele-snr.html</t>
  </si>
  <si>
    <t>10-13 mai 2017</t>
  </si>
  <si>
    <t>Popescu Oana Maria</t>
  </si>
  <si>
    <t>1 (73)</t>
  </si>
  <si>
    <t>Swiss Agency for Development and Cooperation SDC</t>
  </si>
  <si>
    <t>dr. Eminovici Gabriela, dr. Stoia Oana, dr. Mitea Raluca</t>
  </si>
  <si>
    <t>Medicina interna: caiet de electrocardiografie</t>
  </si>
  <si>
    <t>Univ. ''Lucian Blaga'' Sibiu</t>
  </si>
  <si>
    <t>978-606-12-1509-6</t>
  </si>
  <si>
    <t>Stoia Oana Maria</t>
  </si>
  <si>
    <t>PFAPA (Marshall Syndrome). Diagnosis Improvement after Implementation of Awareness Programm.</t>
  </si>
  <si>
    <t>Iurian I. Sorin, Vidrighin Anca</t>
  </si>
  <si>
    <t>European Academy of Paediatrics, Congress and MasterCourse</t>
  </si>
  <si>
    <t>https://events.eventact.com/ProgramView/ViewAbstract.aspx?Abst=152971&amp;Code=1631516</t>
  </si>
  <si>
    <t>12-15 octombrie 2017, Slovenia, Ljubljana</t>
  </si>
  <si>
    <t>Growth Anomalies and Difficulties Regarding Nutritional Therapeutic Measures in Children with Primary Immunodeficiencies. Clinical Cases.</t>
  </si>
  <si>
    <t>Vidrighin Anca, Iurian I. Sorin</t>
  </si>
  <si>
    <t>4th International Conference on Nutrition &amp; Growth</t>
  </si>
  <si>
    <t>nutrition-growth.kenes.com</t>
  </si>
  <si>
    <t>2-4 martie 2017, Olanda, Amsterdam</t>
  </si>
  <si>
    <t>Vidrighin Anca</t>
  </si>
  <si>
    <t>F.Grosu, A.Ungureanu ,E Bianchi, L.Coldea, B.Moscu, L.Stupariu, I Pirici ,Corina Roman-Filip</t>
  </si>
  <si>
    <t>Analiza factorilor ocupaționali și non-ocupaționali la un lot de pacienți cu carcinoame spinocelulare</t>
  </si>
  <si>
    <t>Gabriela Iancu</t>
  </si>
  <si>
    <t>Revista Romana de Sanatate Ocupationala</t>
  </si>
  <si>
    <t>1(1)</t>
  </si>
  <si>
    <t>17-18</t>
  </si>
  <si>
    <t>978-606-616-293-7</t>
  </si>
  <si>
    <t>dr. Eminovici Gabriela, dr. Stoia Oana</t>
  </si>
  <si>
    <t>"O alta fata a bolii Lyme"</t>
  </si>
  <si>
    <t>Dr. Eminovici G., dr. Stoia Oana, dr. Teodoru M.</t>
  </si>
  <si>
    <t>Congres Romano-Iordanian de Medicina si Farmacie Ed. a VIII-a</t>
  </si>
  <si>
    <t>Stoia Oana</t>
  </si>
  <si>
    <t>DOI: 10.1177/0956462417711622</t>
  </si>
  <si>
    <t>Associated titanium mesh and native bone cranioplasty in posttraumatic reconstruction of frontal skull defects</t>
  </si>
  <si>
    <t>Saceleanu, V.,  Tâlvan, E.-T,  Fagetan, M.I.,  Mohor, C.,  Ciurea, A.V.</t>
  </si>
  <si>
    <t>Key Engineering Materials</t>
  </si>
  <si>
    <t>752KEM</t>
  </si>
  <si>
    <t>1013-9826</t>
  </si>
  <si>
    <t>www.scopus.com/record/display.uri?eid=2-s2.0-85028696566&amp;origin=resultslist&amp;sort=plf-f&amp;src=s&amp;sid=2ac142c913389ca70bb98c406414ff5b&amp;sot=autdocs&amp;sdt=autdocs&amp;sl=18&amp;s=AU-ID%2855915950300%29&amp;relpos=0&amp;citeCnt=0&amp;searchTerm=</t>
  </si>
  <si>
    <t>10.4028/www.scientific.net/KEM.752.29</t>
  </si>
  <si>
    <t>29-34</t>
  </si>
  <si>
    <t>Saceleanu Vicentiu Mircea</t>
  </si>
  <si>
    <t>Prof. Univ. dr. Alexandru Vladimir Ciurea, Prof. Univ. dr. Maria Mihaela Cernușcă-Mițariu, Conf. univ. dr. med. Roman Filip Carmen,  Conf. univ. dr. Popa Florina, Șef Lucrări Dr. Săceleanu Mircea Vicențiu, Conf. dr. Sava Mihai, Asist. Univ. dr. Săceleanu Adriana</t>
  </si>
  <si>
    <t>ISSN 2601-2383, ISSN-L 2601-2383</t>
  </si>
  <si>
    <t>0025-5289</t>
  </si>
  <si>
    <t>A rare case of ileus caused by ileum endometriosis</t>
  </si>
  <si>
    <t>60/30</t>
  </si>
  <si>
    <t>1453-1968</t>
  </si>
  <si>
    <t>Study on the attitude of pharmacists towards the spontaneous identification and report of the adverse drug reactioons</t>
  </si>
  <si>
    <t>Gabriela Cioca, Simona Bungău, Vicenţiu Mircea Săceleanu, Liana-Gabriela Bera</t>
  </si>
  <si>
    <t>Prospecting advanced  research in health, education and social sciences</t>
  </si>
  <si>
    <t xml:space="preserve">http://ascip.ro/index.php?opt=home&amp;titlu=home </t>
  </si>
  <si>
    <t>24-26.11.2017</t>
  </si>
  <si>
    <t>Increasing the quality of life of cerebrovascular patients by optimizing the strategy of diagnosis, treatment and recovery</t>
  </si>
  <si>
    <t>Săceleanu Vicențiu Mircea, Rotaru Maria, Săceleanu Adriana, Stanciu Mihaela</t>
  </si>
  <si>
    <t>BOTA  GABRIELA</t>
  </si>
  <si>
    <t>COLDEA LILIANA</t>
  </si>
  <si>
    <t>DIACONU COSMINA</t>
  </si>
  <si>
    <t>DINEA SONIA</t>
  </si>
  <si>
    <t>DOMNARIU CARMEN</t>
  </si>
  <si>
    <t>FAGETEAN  IULIAN</t>
  </si>
  <si>
    <t>GLIGOR ROMANITA</t>
  </si>
  <si>
    <t>IONAS MONA</t>
  </si>
  <si>
    <t>MITARIU GABRIELA</t>
  </si>
  <si>
    <t>NICOLAE VASILE</t>
  </si>
  <si>
    <t>World Journal of Gastroenterology; indexed in: Science Citation Index Expanded (SCIE, also known as SciSearch®), Current Contents/Clinical Medicine, Journal Citation Reports, Index Medicus, MEDLINE, PubMed, PubMed Central, and Scopus.</t>
  </si>
  <si>
    <t>https://www.wjgnet.com/1007-9327</t>
  </si>
  <si>
    <t>World Journal of Hepatology; indexed in: PubMed, PubMed Central, Emerging Sources Citation Index(Web of Science), and Scopus.</t>
  </si>
  <si>
    <t>https://www.wjgnet.com/1948-5182</t>
  </si>
  <si>
    <t>International Research Journal of Medicine and Medical Sciences; indexed in: Google Scholar, ISI, Chemical Abstracts, DRJI, OAJI.</t>
  </si>
  <si>
    <t>http://www.netjournals.org/irmm_index.html</t>
  </si>
  <si>
    <t>International Research Journal of Public and Envirnmental Health; indexed in: Pubmed, 
Crossref, Genamics JournalSeek, 
Global impact factor, Index Copernicus, 
Google Scholar, Academic keys, Open Academic Journals Index, Sherpa/RoMEO(University of Nottingham), 
Chemical Abstracts (CAS), Open J-Gate.</t>
  </si>
  <si>
    <t>https://journalissues.org/irjpeh/</t>
  </si>
  <si>
    <t xml:space="preserve">Journal of Food and Nutrition Research; indexed in: Google Scholar, J-Gate, 
WorldCat, CrossRef, CNKI SCHOLAR,
Bielefeld Academic Search Engine(BASE),
Academia, Computer Literature Index, 
Zeitschriftendatenbank (ZDB), Elektronische Zeitschriftenbibliothek（EZB), JournalTOCs.
</t>
  </si>
  <si>
    <t>http://www.sciepub.com/journal/JFNR</t>
  </si>
  <si>
    <t xml:space="preserve">Merit Research Journal of Medicine and Medical Sciences; indexed in: Global Impact Factor, International Scientific Indexing, Google Scholar, Open Academic Journals Index (OAJI), Directory of Research Journals Indexing, J-Gate
Sherpa/Romeo, DOAJ, Wikicfp
Thompson Reuters Researcher ID: S-5430-2016, Eurasian Scientific Journal Index (ESJI), Science Library Index, International Standard Journal Number, Public Library For Journals.
</t>
  </si>
  <si>
    <t>https://meritresearchjournals.org/mms/Indexing%20Bodies.htm</t>
  </si>
  <si>
    <t>A XXIV Conferinta Nationala de Hematologie Clinica si Medicina Transfuzionala, Sinaia</t>
  </si>
  <si>
    <t>http://conferintasrh.ro/</t>
  </si>
  <si>
    <t>membru</t>
  </si>
  <si>
    <t>4-8.10.2017</t>
  </si>
  <si>
    <t>Scoala de vara pentru rezidetii de Hematologie, Bucuresti</t>
  </si>
  <si>
    <t>http://srh.org.ro/event/scoala-de-vara-pentru-rezidenti-2/</t>
  </si>
  <si>
    <t>21-23.07.2017</t>
  </si>
  <si>
    <t>Aparitia inhibitorilor - cea mai mare provocare privind tratamentul bolnavilor cu hemofilie</t>
  </si>
  <si>
    <t>Conferinta Nationala Medicina Bazata pe Dovezi, Sibiu</t>
  </si>
  <si>
    <t>https://www.srmi.ro/evenimente/mbd/mbd-2017</t>
  </si>
  <si>
    <t>2-4.11.2017</t>
  </si>
  <si>
    <t>Locul inhibitorilor histondezacetilazelor in tratamentul limfoamelor maligne</t>
  </si>
  <si>
    <t>Particularitatile limfoamelor maligne nonHodgkiniene ale pacientilor cu hepatitia cronica virusala C</t>
  </si>
  <si>
    <t>Al 17-lea Congres Național de Medicina Interna, Caciulata</t>
  </si>
  <si>
    <t>http://www.srmi.ro/cnmi2017/</t>
  </si>
  <si>
    <t>29.03-01.04.2017</t>
  </si>
  <si>
    <t>Limfoamele maligne nonHodgkiniene la pacienți infectați cu virus hepatitic C</t>
  </si>
  <si>
    <t>  Școala de vară pentru rezidenți în Hematologie, București</t>
  </si>
  <si>
    <t>ROTARU MARIA</t>
  </si>
  <si>
    <t>Sinecatechins and imiquiquimod as proactive sequential therapy of external genital and perianal warts in adults.</t>
  </si>
  <si>
    <t xml:space="preserve">Shofer H, Tatti S, Lynde CW, Skerlev M, Hercogova J, Rotaru M, Ballesteros J, Calzavara-Pinton P. </t>
  </si>
  <si>
    <t>International J STD&amp;AIDS</t>
  </si>
  <si>
    <t>0956-4624</t>
  </si>
  <si>
    <t>http://journals.sagepub.com/action/doSearch?AllField=rotaru</t>
  </si>
  <si>
    <t>1433-1443</t>
  </si>
  <si>
    <t>Rotaru Maria</t>
  </si>
  <si>
    <t>A rare case of mixed erythroderma (mycosis fungoides and psoriasis) in a patient without systemic anti-TNF therapy</t>
  </si>
  <si>
    <t>Gabriela Iancu, Alina Catana (Spitalul Clinic Judetean Sibiu), Maria Rotaru</t>
  </si>
  <si>
    <t>Acta Medica Transilvanica</t>
  </si>
  <si>
    <t>ISSN 2285-7079</t>
  </si>
  <si>
    <t>57-58</t>
  </si>
  <si>
    <t xml:space="preserve">Index Copernicus, EBSCO Publishing, DRJI, J-GATE, DOAJ, ULRICHSWEB, Genamics, CNCSIS, OAJI, Infobase index, DAIJ,  </t>
  </si>
  <si>
    <t>http://www.amtsibiu.ro/Arhiva/2017/Nr4-en/Iancu.pdf</t>
  </si>
  <si>
    <t>Update on ethiopatogenesis risk factors and treatment of hidradenitis suppurativa</t>
  </si>
  <si>
    <t>Maria Rotaru, Florina Palcu</t>
  </si>
  <si>
    <t>Dermatonerologia</t>
  </si>
  <si>
    <t>ISSN 1220-37334</t>
  </si>
  <si>
    <t>15-23</t>
  </si>
  <si>
    <t>Index Copernicus, EBSCO, SCOPUS, Proquest, Contemporary Science Association</t>
  </si>
  <si>
    <t>http://www.revistasrd.ro/includes/files/articles/UPDATE%20ON%20ETIOPATHOGENESIS,%20RISK%20FACTORS%20AND%20TREATMENT%20OF%20HIDRADENITIS%20SUPPURATIVA.pdf</t>
  </si>
  <si>
    <t>Update on the treament of actinic keratosis</t>
  </si>
  <si>
    <t>53-56</t>
  </si>
  <si>
    <t xml:space="preserve">http://www.amtsibiu.ro/Arhiva/2017/Nr4-en/Rotaru.pdf </t>
  </si>
  <si>
    <t>Maria Rotaru (ULBS), Gabriela Mariana Iancu (ULBS), Laura Gheuca Solovastru (UMF Iasi), Romanita-Firuta Glaja (Bioclinica), Florin Grosu (ULBS), Adriana Bold (UMF Craiova), Adrian Costache (UMF Carol Davila Bucuresti)</t>
  </si>
  <si>
    <t xml:space="preserve">A rare case of multiple clear cell acathoma with a relatively rapid development of the lower legs </t>
  </si>
  <si>
    <t>Potenziani, S., Applebaum, D., Krishnan, B., Gutiérrez, C. and Diwan, A. H. (2017), Multiple clear cell acanthomas and a sebaceous lymphadenoma presenting in a patient with Cowden syndrome – a case report. J Cutan Pathol, 44: 79–82. doi:10.1111/cup.12823</t>
  </si>
  <si>
    <t xml:space="preserve">http://onlinelibrary.wiley.com/doi/10.1111/cup.12823/full </t>
  </si>
  <si>
    <t>Stembridge N, Rytina E, Norris P. Dermpath&amp;Clinic: Multiple clear cell acanthomas, European Journal of Dermatology, 2017</t>
  </si>
  <si>
    <t>http://www.jle.com/fr/revues/ejd/e-docs/dermpath_amp_clinic_multiple_clear_cell_acanthomas_310642/article.phtml</t>
  </si>
  <si>
    <t>C Căruntu (UMF Carol Davila Bucuresti), D Boda (UMF Bucuresti), A Căruntu, M Rotaru (ULBS), F Baderca(UMF Carol Davila Bucuresti)</t>
  </si>
  <si>
    <t>In vivo imaging techniques for psoriatic lesions</t>
  </si>
  <si>
    <t xml:space="preserve">Carolina Negrei and Daniel Boda (2017). The Role of Methotrexate in Psoriatic Therapy in the Age of Biologic and Biosimilar Medication: Therapeutic Benefits versus Toxicology Emergencies, An Interdisciplinary Approach to Psoriasis, Prof. Anca Chiriac (Ed.), InTech, DOI: 10.5772/67793. </t>
  </si>
  <si>
    <t>https://www.intechopen.com/books/an-interdisciplinary-approach-to-psoriasis/the-role-of-methotrexate-in-psoriatic-therapy-in-the-age-of-biologic-and-biosimilar-medication-thera</t>
  </si>
  <si>
    <t>M David, DK Gospodinov, N Gheorghe, GS Mateev, MV Rusinova, E Hristakieva, LG Solovastru (UMF Iasi), RV Patel, C Giurcaneanu (UMF Bucuresti), MC Hitova, AI Purcaru, H Beti, II Tsingov, RK Ynakova, MI Kadurina, M Ramon, M Rotaru (ULBS), O Simionescu (UMF Bucuresti), V Benea (cercetator principal) , ZV Demerdjieva, MR Cosgarea (UMF Cluj), HS Morariu (UMF Mures), Z Michael, P Cristodor (UMF Timisoara), C Nica, MH Silverman, Dr Bristol, Z Harpaz, M Farbstein, S Cohen, P Fishman</t>
  </si>
  <si>
    <t>Treatment of plaques-type psoriasis with oral CF101:data from a phase II/III multicenter, randomized, controlled trial</t>
  </si>
  <si>
    <t>Jacobson KA, Merighi S, Varani K, et al. A3 Adenosine receptors as modulators of inflammation: from medicinal chemistry to therapy. Med Res Rev. 2017;00:1-42. https://doi.org/10.1002/med.21456</t>
  </si>
  <si>
    <t>http://onlinelibrary.wiley.com/doi/10.1002/med.21456/full</t>
  </si>
  <si>
    <t>Treatment of plaques-type psoriasis with oral CF101:data from a phase II/III multicenter, randomized, controlled tria</t>
  </si>
  <si>
    <t>Voller J, Maková B, Kadlecová A, Gonzalez G, Strnad M. Plant hormone cytokinins for modulating human aging and age-related diseases. InHormones in Ageing and Longevity 2017 (pp. 311-335). Springer, Cham.</t>
  </si>
  <si>
    <t>https://link.springer.com/chapter/10.1007/978-3-319-63001-4_14</t>
  </si>
  <si>
    <t>Sorrentino C, Morello S. Role of adenosine in tumor progression: focus on A2B receptor as potential therapeutic target. cancer. 2017;1:2.</t>
  </si>
  <si>
    <t>https://pdfs.semanticscholar.org/f0ae/81f3e3534b2fd7b90df3f7743f4f3d4b0e84.pdf</t>
  </si>
  <si>
    <t>Schmidt J, Ferk P. Safety issues of compounds acting on adenosinergic signalling. Journal of Pharmacy and Pharmacology. 2017 Jul 1.</t>
  </si>
  <si>
    <t>http://onlinelibrary.wiley.com/doi/10.1111/jphp.12720/full</t>
  </si>
  <si>
    <t>Adelina Gabriela Sirbi, Marius Florea (UMF Craiova), Virgil Pătraşcu (UMF Craiova), Maria Rotaru (ULBS), Dan Gabriela Mogos (UMF Craiova), Claudia Valentina Georgescu (UMF Craiova), Nicolae Dragos Margaritescu</t>
  </si>
  <si>
    <t>Squamous cell carcinoma developed on chronic venous leg ulcer</t>
  </si>
  <si>
    <t>Corradin¹ MT, Falanga R. Ulcere neoplastiche degli arti inferiori. Rivista Società Italiana di Medicina Generale N. 2017;3:24.</t>
  </si>
  <si>
    <t>http://www.pacinimedicina.it/wp-content/uploads/RivSIMG_3_2017.pdf#page=24</t>
  </si>
  <si>
    <t>Maria Rotaru (ULBS), Sorina Tăban, Mona Ţăroi, Virgil Pătraşcu (UMF Craiova), Florina-Ligia Popa (ULBS)</t>
  </si>
  <si>
    <t>An immunocompetent young patient with tuberculosis of the penis: a challenging case</t>
  </si>
  <si>
    <t>Garzón CM, Valbuena M. Diagnóstico de las dermatosis infecciosas que afectan los genitales masculinos. Piel. 2017 Oct 1;32(8):485-96.</t>
  </si>
  <si>
    <t>https://scholar.google.ro/scholar?oi=bibs&amp;hl=en&amp;cites=9017985500778377079&amp;as_sdt=5&amp;as_ylo=2017&amp;as_yhi=2017</t>
  </si>
  <si>
    <t>M Rotaru (ULBS), A Nati, M Artimon, F Sarac (UMF Oradea), L Bera (ULBS)</t>
  </si>
  <si>
    <t>Study regarding correlations between dermatological and psychiatric disorders on a group of patients</t>
  </si>
  <si>
    <t>Rotaru M. Multiple drugs. Reactions. 2017 Oct;1673:258-14.</t>
  </si>
  <si>
    <t>https://scholar.google.ro/scholar?oi=bibs&amp;hl=en&amp;cites=18290086471642209069&amp;as_sdt=5&amp;as_ylo=2017&amp;as_yhi=2017</t>
  </si>
  <si>
    <t>Maria Rotaru</t>
  </si>
  <si>
    <t>Dermatovenerologia</t>
  </si>
  <si>
    <t xml:space="preserve">www.revistasrd.ro </t>
  </si>
  <si>
    <t>Acta Endocrinologica</t>
  </si>
  <si>
    <t>http://www.acta-endo.ro/</t>
  </si>
  <si>
    <t>International Journal of Dermatology</t>
  </si>
  <si>
    <t>http://onlinelibrary.wiley.com/journal/10.1111/(ISSN)1365-4632</t>
  </si>
  <si>
    <t>Reziderma Sibiu</t>
  </si>
  <si>
    <t xml:space="preserve">Nationala </t>
  </si>
  <si>
    <t>www.srd.ro</t>
  </si>
  <si>
    <t>24-26.03.2017</t>
  </si>
  <si>
    <t>Congresul National al Societatii Romane de Dermatologie</t>
  </si>
  <si>
    <t>4-7.10.2017</t>
  </si>
  <si>
    <t>Severe ulceronecrotic ophthalmic herpes zoster complicated with total ophthalmoplegia and hyphema in a patient with acquired immunosuppression</t>
  </si>
  <si>
    <t>Gabriela Iancu, Maria Rotaru</t>
  </si>
  <si>
    <t>The 26th of European Academy Dermatology and Venerology Congress, Geneva</t>
  </si>
  <si>
    <t>www.eadv.org</t>
  </si>
  <si>
    <t>13-17.09.2017</t>
  </si>
  <si>
    <t>Hidradenitis Suppurativa and Metabolic Syndrome</t>
  </si>
  <si>
    <t>Maria Rotaru, Gabriela Iancu, Florina Palcu</t>
  </si>
  <si>
    <t>Secondary syphilis and HIV infection – case report</t>
  </si>
  <si>
    <t>Gabriela Iancu, Elena Todan, Maria Rotaru</t>
  </si>
  <si>
    <t>Systematized disseminated chronic cutaneous lupus erythematosus and risk factors for systemic disease -case report</t>
  </si>
  <si>
    <t>Gabriela Iancu, Natalia Dumitrescu, Maria Rotaru</t>
  </si>
  <si>
    <t>The differential diagnostic problems in a patient with granulomatous rosacea -case report</t>
  </si>
  <si>
    <t>Update in patologia cutaneo-mucoasa indusa de infectia HPV</t>
  </si>
  <si>
    <t xml:space="preserve">Maria Rotaru, Gabriela Iancu </t>
  </si>
  <si>
    <t>Congresul Naţional de Dermatologie cu participare internaţională, Brasov</t>
  </si>
  <si>
    <t>Analiza generala a complicatiilor in zona zoster oftalmica</t>
  </si>
  <si>
    <t>Rewiev al etiopatogeniei si al tratamentului in sarcomul Kaposi</t>
  </si>
  <si>
    <t>Maria Rotaru, Florina Palcu, Gabriela Iancu</t>
  </si>
  <si>
    <t>Congresul Romano-Iordanian de Medicina si Farmacie, Sibiu</t>
  </si>
  <si>
    <t xml:space="preserve">http://www.conferences.ulbsibiu.ro/corimf/about.htlm </t>
  </si>
  <si>
    <t>18-22.05.2017</t>
  </si>
  <si>
    <t>Aspecte etiopatogenice, clinice si terapeutice in rozaceea granulomatoasa</t>
  </si>
  <si>
    <t>http://www.conferences.ulbsibiu.ro/corimf/about.htlm</t>
  </si>
  <si>
    <t>Kerion celsi al barbii – caz clinic</t>
  </si>
  <si>
    <t>Maria Rotaru, Ioana Radulescu, Tomoiu Florina, Gabriela Iancu</t>
  </si>
  <si>
    <t>Rolul HPV in aparitia si dezvoltarea carcinoamelor cutanate</t>
  </si>
  <si>
    <t>Congresul Societatii Romane de Dermatooncologie Cluj Napoca</t>
  </si>
  <si>
    <t>www.srdermato-oncologie.ro</t>
  </si>
  <si>
    <t>15-17.06.2017</t>
  </si>
  <si>
    <t>The role of natural ultraviolet radiation in cutaneous carcinogenesis</t>
  </si>
  <si>
    <t>Anca Ocneanu, Gabriela Iancu, Maria Rotaru</t>
  </si>
  <si>
    <t>BIRLUTIU VICTORIA</t>
  </si>
  <si>
    <t>Conf</t>
  </si>
  <si>
    <t>Sonication contribution to identifying prosthetic joint infection with Ralstonia pickettii: a case report and review of the literature</t>
  </si>
  <si>
    <t>Rares Mircea Birlutiu, Mihai Dan Roman, Razvan Silviu Cismasiu, Sorin Radu Fleaca, Crina Maria Popa, Manuela Mihalache, Victoria Birlutiu</t>
  </si>
  <si>
    <t>FMED III</t>
  </si>
  <si>
    <t>BMC Musculoskeletal Disorders</t>
  </si>
  <si>
    <t>1471-2474</t>
  </si>
  <si>
    <t>https://bmcmusculoskeletdisord.biomedcentral.com/articles/10.1186/s12891-017-1678-y</t>
  </si>
  <si>
    <t xml:space="preserve">10.1186/s12891-017-1678-y. </t>
  </si>
  <si>
    <t>311</t>
  </si>
  <si>
    <t>Q2</t>
  </si>
  <si>
    <t>Sepsis due to Streptococcus pneumoniae associated with secondary hemophagocytic lymphohistiocytosis in a splenectomized patient for spherocytosis: A case report. Medicine</t>
  </si>
  <si>
    <t xml:space="preserve">Victoria Birlutiu, Rares Mircea Birlutiu </t>
  </si>
  <si>
    <t>Medicine</t>
  </si>
  <si>
    <t>0025-7974</t>
  </si>
  <si>
    <t>https://journals.lww.com/md-journal/Abstract/2017/07140/Sepsis_due_to_Streptococcus_pneumoniae_associated.43.aspx</t>
  </si>
  <si>
    <t xml:space="preserve">10.1097/MD.0000000000007520. </t>
  </si>
  <si>
    <t>e7520</t>
  </si>
  <si>
    <t>Endocarditis due to Abiotrophia defectiva, a biofilm-related infection associated with the presence of fixed braces: a case report</t>
  </si>
  <si>
    <t>https://journals.lww.com/md-journal/Fulltext/2017/11170/Endocarditis_due_to_Abiotrophia_defectiva,_a.92.aspx</t>
  </si>
  <si>
    <t>1097/MD.0000000000008756</t>
  </si>
  <si>
    <t>e8756</t>
  </si>
  <si>
    <t>Birlutiu Victoria</t>
  </si>
  <si>
    <t xml:space="preserve">Bacteremia with Turicella otitidis in an institutionalized elderly patient with multiple hospital admissions: a case report. </t>
  </si>
  <si>
    <t>Victoria Birlutiu, Romeo Mihăilă, Rares Mircea Birlutiu, Călin Remus Cipăian</t>
  </si>
  <si>
    <t xml:space="preserve">Biomedical Research </t>
  </si>
  <si>
    <t xml:space="preserve"> 0970-938X</t>
  </si>
  <si>
    <t xml:space="preserve"> http://www.alliedacademies.org/articles/bacteremia-with-turicella-otitidis-in-an-institutionalized-elderly-patient-with-multiple-hospital-admissions-a-case-report.html.</t>
  </si>
  <si>
    <t>396838200051</t>
  </si>
  <si>
    <t xml:space="preserve">2196-2198 </t>
  </si>
  <si>
    <t>Q4</t>
  </si>
  <si>
    <t>Diagnosis and management of orthopedic implant-associated infection: a comprehensive review of the literature</t>
  </si>
  <si>
    <t>Rares Mircea Birlutiu, Victoria Birlutiu, Manuela Mihalache, Cosmin Mihalache, Razvan Silviu Cismasiu</t>
  </si>
  <si>
    <t>0970-938x</t>
  </si>
  <si>
    <t>http://www.alliedacademies.org/abstract/diagnosis-and-management-of-orthopedic-implantassociated-infection-a-comprehensive-review-of-the-literature-7613.html.</t>
  </si>
  <si>
    <t>000407324200063</t>
  </si>
  <si>
    <t>5063-5073</t>
  </si>
  <si>
    <t>Mihai Dan Roman, Radu Sorin Fleacă, Adrian Boicean, Dan Bratu, Victoria Birlutiu, Luca Liviu Rus, Cristian Tantar, Sebastian Ioan Cernuscă-Mițariu</t>
  </si>
  <si>
    <t>Revista de Chimie</t>
  </si>
  <si>
    <t>0034-7752</t>
  </si>
  <si>
    <t>http://www.revistadechimie.ro/pdf/19%20ROMAN%20M%206%2017.pdf</t>
  </si>
  <si>
    <t>1242-1244</t>
  </si>
  <si>
    <t>Does measles become a public health problem again? Measles through the experience of the Children’s Infectious Diseases Clinic of Sibiu</t>
  </si>
  <si>
    <t>Victoria Bîrluțiu, Andreea Maria Paștiu, Codruța Luca, AnaMaria Suciu, Rareș Mircea Bîrluțiu</t>
  </si>
  <si>
    <t xml:space="preserve">Acta Medica Transilvanica  </t>
  </si>
  <si>
    <t>2285-7079</t>
  </si>
  <si>
    <t>68-71</t>
  </si>
  <si>
    <t>Index Copernicus, EBSCO Publishing</t>
  </si>
  <si>
    <t>http://www.amtsibiu.ro/Arhiva/2017/Nr4-en/Birlutiu.pdf</t>
  </si>
  <si>
    <t>Bacterial biofilm: A mini-review of an emerging life form of bacteria</t>
  </si>
  <si>
    <t>Rareş Mircea Bîrluţiu, Victoria Bîrluţiu, Răzvan Silviu Cismasiu, Patricia Mihalache, Manuela Mihalache</t>
  </si>
  <si>
    <t>22-23</t>
  </si>
  <si>
    <t>http://www.amtsibiu.ro/Arhiva/2017/Nr4-en/Birlutiu2.pdf</t>
  </si>
  <si>
    <t>Congresul româno-iordanian de Medicină și Farmacie</t>
  </si>
  <si>
    <t>Mircea Stetiu, Bogdan Serb, Victoria Birlutiu</t>
  </si>
  <si>
    <t>ULBS</t>
  </si>
  <si>
    <t>2559-1029</t>
  </si>
  <si>
    <t>Esposito, Susanna; Birlutiu, Victoria; Jarcuska, Pavol; Perino, Antonio; Man, Sorin Claudiu (UMF CLUJ N); Vladareanu, Radu (UMF BUC); Meric, Dorothée; Dobbelaere, Kurt ; Thomas, Florence DTM; Descamps, Dominique</t>
  </si>
  <si>
    <t>Immunogenicity and Safety of Human Papillomavirus-16/18 AS04-Adjuvanted Vaccine Administered According to an Alternative Dosing Schedule Compared With the Standard Dosing Schedule in Healthy Women Aged 15 to 25 Years: Results From a Randomized Study</t>
  </si>
  <si>
    <t>MaddalenaD'AddarioaShelaghRedmondaPippaScottabDianneEgli-GanyaA. XimenaRiveros-BaltacAna MariaHenao RestrepocNicolaLow, Two-dose schedules for human papillomavirus vaccine: Systematic review and meta-analysis, Vaccine, Volume 35, Issue 22, 19 May 2017, Pages 2892-2901</t>
  </si>
  <si>
    <t>https://www.sciencedirect.com/science/article/pii/S0264410X17304486</t>
  </si>
  <si>
    <t>SCOPUS</t>
  </si>
  <si>
    <t>Silvina Arrossi, Sarah Temin, Suzanne Garland, Linda O’Neal Eckert, Neerja Bhatla, Xavier Castellsagué, Primary Prevention of Cervical Cancer: American Society of Clinical Oncology Resource-Stratified Guideline , Journal of Global Oncology3, no 5, oct 2017, 611-634</t>
  </si>
  <si>
    <t>http://ascopubs.org/doi/full/10.1200/JGO.2016.008151</t>
  </si>
  <si>
    <t>DOAJ</t>
  </si>
  <si>
    <t>Kim, C.-J., Song, R., Chen, J., Tavares Da Silva, F., Gopala, K. B., Kim, J. H., Bi, D., and Park, J. S. (2017) Six-year multi-centre, observational, post-marketing surveillance of the safety of the HPV-16/18 AS04-adjuvanted vaccine in women aged 10–25 years in Korea. Pharmacoepidemiol Drug Saf, 26: 837–842</t>
  </si>
  <si>
    <t>http://onlinelibrary.wiley.com/doi/10.1002/pds.4175/full</t>
  </si>
  <si>
    <t>Victoria Birlutiu</t>
  </si>
  <si>
    <t>Sepsis due to Erysipelothrix rhusiopathiae in a Patient with Chronic Lymphocytic Leukemia Associated with Bronchopneumonia due to PSeudomonas aeruginosa And Escherichia coli: A Case Report</t>
  </si>
  <si>
    <t>Z Liu, M Zhao, Shock caused by multidrug-resistant Erysipelothrix rhusiopathiae bacteremia: a rare case report and literature review,  The Journal of Infection in Developing Countries, 2017, vol 11, no 6</t>
  </si>
  <si>
    <t>https://jidc.org/index.php/journal/article/view/7448</t>
  </si>
  <si>
    <t>jidc.org</t>
  </si>
  <si>
    <t>EM Tan, JR Marcelin, N Adeel, RJ Lewis, Erysipelothrix rhusiopathiae bloodstream infection–A 22‐year experience at Mayo Clinic, Minnesota, Zoonoses and Public Health, 2017;64:e65–e72, ISSN: 1863-2378</t>
  </si>
  <si>
    <t>http://onlinelibrary.wiley.com/doi/10.1111/zph.12348/full</t>
  </si>
  <si>
    <t xml:space="preserve">王　艳１ ꎬ　郑义雪１ ꎬ　陈丽珠１ ꎬ　陈杰奎１ ꎬ　王文琼２盐酸氨溴索治疗小儿支气管肺炎的疗效及生活质量研究, Hebei Medicine, vol 23, No.7, Jul 2017 </t>
  </si>
  <si>
    <t>http://www.hbyxzzs.cn/CN/article/downloadArticleFile.do?attachType=PDF&amp;id=676</t>
  </si>
  <si>
    <t>河　北　医　学</t>
  </si>
  <si>
    <t>Victoria Birlutiu, Rares Mircea Birlutiu</t>
  </si>
  <si>
    <t>Opsoclonus-myoclonus syndrome attributable to West Nile encephalitis: a case report</t>
  </si>
  <si>
    <t>Hébert, J., Armstrong, D., Daneman, N. et al. J. Neurovirol. (2017) 23: 158</t>
  </si>
  <si>
    <t>https://link.springer.com/article/10.1007/s13365-016-0470-3</t>
  </si>
  <si>
    <t>Zaltzman R, Klein C, Gordon CR,Opsoclonus myoclonus ataxia associated with West Nile virus infection: A dramatic presentation with benign prognosis?J Neurol Sci. 2017 May 15;376:38-41</t>
  </si>
  <si>
    <t>https://www.ncbi.nlm.nih.gov/pubmed/28431624</t>
  </si>
  <si>
    <t>Subatharshini Sountharalingam,Herat, Dharshana Wijegunasinghe, Sunethra Senanayke, Opsoclonus myoclonus syndrome in a patient with Japanese encephalitis: a case report, Journal of Medical Case Reports, 2017, 11:294</t>
  </si>
  <si>
    <t>https://jmedicalcasereports.biomedcentral.com/articles/10.1186/s13256-017-1454-5</t>
  </si>
  <si>
    <t>The management of abdominal hydatidosis after the rupture of a pancreatic hydatid cyst: a case report</t>
  </si>
  <si>
    <t xml:space="preserve">Paramythiotis D, Karakatsanis A, Bangeas P, et al. Simultaneous Hepatic and Mesenteric Hydatid Disease—A Case Report. Frontiers in Surgery. 2017;4:64. </t>
  </si>
  <si>
    <t>https://www.ncbi.nlm.nih.gov/pmc/articles/PMC5702502/</t>
  </si>
  <si>
    <t>Nilufer Bulut, Sevinc Dagıstanlı, A Case of Ruptured Pulmonary Hydatid Cyst of the Liver and Review of the Literature, Case Reports in Radiology,Volume 2017 (2017), Article ID 7639056, 4 pages</t>
  </si>
  <si>
    <t>https://www.hindawi.com/journals/crira/2017/7639056/abs/</t>
  </si>
  <si>
    <t xml:space="preserve">DOAJ, Ebsco </t>
  </si>
  <si>
    <t>Victoria Birlutiu, EC Rezi, Rares Mircea Birlutiu</t>
  </si>
  <si>
    <t>A rare association of chronic lymphocytic leukemia with c-ANCA-positive Wegener's granulomatosis: a case report</t>
  </si>
  <si>
    <t>Sanjeevan Sriskandarajah, Leif Bostad, Tor Åge Myklebust, Bjørn Møller, Steinar Skrede,Rune Bjørneklett, Cancer in ANCA-Associated Glomerulonephritis: A Registry-Based Cohort Study, International Journal of Nephrology
Volume 2017 (2017), Article ID 6013038, 8 pages</t>
  </si>
  <si>
    <t>https://www.hindawi.com/journals/ijn/2017/6013038/abs/</t>
  </si>
  <si>
    <t>Current Pediatric Research</t>
  </si>
  <si>
    <t>Scopus, SCImago, Elsevier Biobase, Compendex, IndMedica, FLUIDEX, Geobase, Excerpta Medica, EMBASE, J-Gate, EMbiology, Biosis Previews, Biosis, Electronic Database, Chemical Abstracts, EBSCO Publishing, Science Edition, CINAHL</t>
  </si>
  <si>
    <t>http://www.alliedacademies.org/current-pediatrics/current-issue.php</t>
  </si>
  <si>
    <t>BMC Infectious Diseases/Characterization of non-tuberculous mycobacterium from humans and water in an Agropastoral area in Zambia</t>
  </si>
  <si>
    <t>https://bmcinfectdis.biomedcentral.com/</t>
  </si>
  <si>
    <t>2 Nov 2017</t>
  </si>
  <si>
    <t>BMC Infectious Diseases/The contribution of respiratory pathogens to fatal and non-fatal respiratory hospitalizations: A pilot study of Taqman Array Cards (TAC) in Kenya</t>
  </si>
  <si>
    <t>26 JUN 2017</t>
  </si>
  <si>
    <t>BMC Infectious Diseases/Viral and bacterial upper respiratory tract infection in hospital health care workers over time and association with symptoms</t>
  </si>
  <si>
    <t>25 May 2017</t>
  </si>
  <si>
    <t>BMC Infectious Diseases/Correlates of isoniazid preventive therapy failure in child household contacts with infectious tuberculosis in high burden settings in Nairobi, Kenya – a cohort study</t>
  </si>
  <si>
    <t>Tropical Medicine,Infectious Diseases &amp; Public Health</t>
  </si>
  <si>
    <t>Internatională</t>
  </si>
  <si>
    <t>http://alliedacademies.com/tropical-medicine-2017/2017/organizing-committee</t>
  </si>
  <si>
    <t>Membru</t>
  </si>
  <si>
    <t>September 7-8, 2017</t>
  </si>
  <si>
    <t>Aportul imagisticii în toxoplasmoza cerebrală la pacientul imunodeprimat</t>
  </si>
  <si>
    <t>18-22 May 2017</t>
  </si>
  <si>
    <t>Myositis ossificans borderline parosteal osteosarcoma behaviour- case report and literature review</t>
  </si>
  <si>
    <t>Razvan-Silviu Cismasiu (UMF Buc), Rares Mircea Birlutiu (ULBS), Victoria Birlutiu</t>
  </si>
  <si>
    <t>SICOT</t>
  </si>
  <si>
    <t>www.sicot.org/sites/default/files/images/Cape_Town/ePosters-Cape-Town.pdf</t>
  </si>
  <si>
    <t>30 nov-2 dec 2017</t>
  </si>
  <si>
    <t>Ralstonia Pickettii: A rare bacteria involved in prosthetic HIP Joint infection-a case report</t>
  </si>
  <si>
    <t>Rares Mircea Birlutiu, Victoria Birlutiu, Mihai Dan Roman, Radu Fleaca, Razvan Silviu Cismasiu, Crina Maria Popa, Bianca Chiorean</t>
  </si>
  <si>
    <t>Early results in ALMI  Ttehnique for HIP Arthroplasty- Approaching the learning curve</t>
  </si>
  <si>
    <t>Razvan-Silviu CISMASIU, Rares Mircea BIRLUTIU, Victoria BIRLUTIU</t>
  </si>
  <si>
    <t>www.sicot.org/capetown/Final-Programme-Cape-Town-full</t>
  </si>
  <si>
    <t>Using BBFISH technology on the sonication fluid for the diagnostic of prosthetic joint infections</t>
  </si>
  <si>
    <t xml:space="preserve">Rares Mircea BIRLUTIU,Victoria BIRLUTIU,
Mihai Dan ROMAN, Radu FLEACA,Razvan Silviu CISMASIU,Crina Maria POPA, Mihai Olimpiu PASCA </t>
  </si>
  <si>
    <t>BOICEAN ADRIAN GHEORGHE</t>
  </si>
  <si>
    <t>CHICEA LIANA</t>
  </si>
  <si>
    <t>Chicea Dan, Chicea Liana, Chicea Radu</t>
  </si>
  <si>
    <t>FSTI2, FMED3, FMED4</t>
  </si>
  <si>
    <t>HSA PARTICLE SIZE CHARACTERIZATION BY AFM</t>
  </si>
  <si>
    <t>Complexation With Human Serum Albumin Facilitates Sustained Release of Morin From Polylactic-Co-Glycolic Acid Nanoparticles
By: Ghosh, Pooja; Patwari, Jayita; Dasgupta, Swagata
JOURNAL OF PHYSICAL CHEMISTRY B   Volume: 121   Issue: 8   Pages: 1758-1770   Published: MAR 2 2017</t>
  </si>
  <si>
    <t>https://pubs.acs.org/journal/jpcbfk</t>
  </si>
  <si>
    <t>clarivate analytics</t>
  </si>
  <si>
    <t xml:space="preserve">Comparison between protein repulsions by diblock PLA-PEO and albumin nanocoatings using OWLS
By: Leclercq, Laurent; Vert, Michel
JOURNAL OF BIOMATERIALS SCIENCE-POLYMER EDITION   Volume: 28   Issue: 2   Pages: 177-193   Published: 2017
</t>
  </si>
  <si>
    <t>www.tandfonline.com/loi/tbsp20</t>
  </si>
  <si>
    <t>Chicea Dan, Chicea Liana</t>
  </si>
  <si>
    <t>FSTI2, FMED3</t>
  </si>
  <si>
    <t>"On light scattering anisotropy of biological fluids (urine) characterization
By: Chicea, D.; Chicea, L. M.
Conference: 7th International Balkan Workshop on Applied Physics Location: Constanta, ROMANIA Date: JUL 05-07, 2006
ROMANIAN JOURNAL OF PHYSICS   Volume: 52   Issue: 3-4   Pages: 383-388   Published: 2007</t>
  </si>
  <si>
    <t>"Approximate analytical effective phase function obtained for a thin slab geometry
By: Vaudelle, F.
JOURNAL OF QUANTITATIVE SPECTROSCOPY &amp; RADIATIVE TRANSFER   Volume: 193   Pages: 47-56   Published: MAY 2017
"</t>
  </si>
  <si>
    <t>https://www.journals.elsevier.com/journal-of-quantitative-spectroscopy-and-radiative-t...</t>
  </si>
  <si>
    <t xml:space="preserve">"Computing Mie Scattering Phase Function Using Modified Henyey-Greenstein Function
By: Chen Junhong; Yang Xiaoli
Book Group Author(s): WORLD PUBLISHING CORPORATION
Conference: 2nd International Symposium on Test Automation and Instrumentation Location: Beijing, PEOPLES R CHINA Date: NOV 17-21, 2008 
Sponsor(s): China Instrumentat &amp; Control Soc; Natl Nat Sci Fdn China; Silicon Valley Sci &amp; Technol Assoc; CIS Measurement &amp; Instrument Comm; Beijing Informat Sci &amp; Technol Univ; Journal Elect Measurement &amp; Instrument
PROCEEDINGS OF THE SECOND INTERNATIONAL SYMPOSIUM ON TEST AUTOMATION AND INSTRUMENTATION, VOL 4   Pages: 2036-2039   Published: 2008
</t>
  </si>
  <si>
    <t>cstm.cnki.net/stmt/TitleBrowse/Detail?baseid=ZGYF200811004</t>
  </si>
  <si>
    <t>Chicea Liana</t>
  </si>
  <si>
    <t>Normal Hypothalamic-Pituitary-Adrenal Axis by High-Dose Cosyntropin Testing in Patients with Abnormal Response to Low-Dose Cosyntropin Stimulation: A Retrospective Review</t>
  </si>
  <si>
    <t>DIAGNOSTIC ACCURACY OF BASAL CORTISOL LEVEL TO PREDICT ADRENAL INSUFFICIENCY IN COSYNTROPIN TESTING: RESULTS FROM AN OBSERVATIONAL COHORT STUDY WITH 804 PATIENTS
Tristan Struja, MD1*; Leonie Briner, MBBS1*; Aline Meier, MBBS1*; Alexander Kutz, MD1; Esther Mundwiler, PhD2; Prof. Andreas Huber, MD2; Beat Mueller, MD1,3; Luca Bernasconi, PhD2; Prof. Philipp Schuetz, MD, MPH1,3</t>
  </si>
  <si>
    <t>http://journals.aace.com/doi/abs/10.4158/EP171861.OR</t>
  </si>
  <si>
    <t>Total and free cortisol levels during 1 μg, 25 μg, and 250 μg cosyntropin stimulation tests compared to insulin tolerance test: results of a randomized, prospective, pilot study. Seenia PeechakaraEmail authorJames BenaNigel J. ClarkeMichael J. McPhaulRichard E. ReitzRobert J. WeilPablo RecinosLaurence KennedyAmir H Hamrahian</t>
  </si>
  <si>
    <t>https://link.springer.com/article/10.1007/s12020-017-1371-9</t>
  </si>
  <si>
    <t>Scopus, Index Copernicus, Pubmed</t>
  </si>
  <si>
    <t>http://rjr.com.ro/editorial-council/</t>
  </si>
  <si>
    <t>Al XXIV-lea Congres Național de Reumatologie</t>
  </si>
  <si>
    <t>națională</t>
  </si>
  <si>
    <t>www.congressrr.ro/, www.srreumatologie</t>
  </si>
  <si>
    <t>4-7 oct 2017 București</t>
  </si>
  <si>
    <t>Liana Chicea</t>
  </si>
  <si>
    <t>Congres Național Reumatologie 2017</t>
  </si>
  <si>
    <t>www.congressrr.ro</t>
  </si>
  <si>
    <t>4-7 oct 2017</t>
  </si>
  <si>
    <t xml:space="preserve">Differentiating among severe side-effects 
of anti-TNF treatment - a difficult task. 
</t>
  </si>
  <si>
    <t>Congresul Româno-Iordanian de Medicină și Farmacie ediția a VIII-a</t>
  </si>
  <si>
    <t>http://conferences.ulbsibiu.ro/corimf/program.html</t>
  </si>
  <si>
    <t>18-19 mai 2017</t>
  </si>
  <si>
    <t xml:space="preserve">Autoanticorpi în BMTC și sindroame overlap </t>
  </si>
  <si>
    <t>CIPAIAN REMUS CALIN</t>
  </si>
  <si>
    <t>Bacteremia with Turicella otitidis in an institutionalized elderly patient with
multiple hospital admissions: a case report.</t>
  </si>
  <si>
    <t>Victoria Bîrluţiu, Romeo Gabriel Mihaila, Rares Mircea Bîrluţiu, Calin Remus Cipaian 
Lucian Blaga University of Sibiu</t>
  </si>
  <si>
    <t>BIOMEDICAL RESEARCH-INDIA</t>
  </si>
  <si>
    <t>0970-938X</t>
  </si>
  <si>
    <t>http://www.biomedres.info/biomedical-research/bacteremia-with-turicella-otitidis-in-an-institutionalized-elderly-patient-with-multiple-hospital-admissions-a-case-report.html</t>
  </si>
  <si>
    <t>Cipaian Remus Calin</t>
  </si>
  <si>
    <t>Parachiva Postolache (University of Medicinine and Pharmacy Iasi), Valentin Petrescu (”L. Blaga” University of Sibi, Faculty of Engineering), Dan Dumitru Dumitrascu (”L. Blaga” University of Sibi, Faculty of Engineering), Cristina Rimbu (University of Agricultural Sciences and Veterinari Medicine, faculty of Veterinary Medicine, Iasi), Narcisa Vrîncean( ”L. Blaga” University of Sibi, Faculty of Engineering;, Călin Cipăian (”L. Blaga” University of Sibi, Faculty of Medicine)</t>
  </si>
  <si>
    <t>Research Regarding a Correlation Core–Shell Morphology–Thermal Stability of Silica–Silver Nanoparticles</t>
  </si>
  <si>
    <t>Computational and Mathematical Methods in Medicine G. Cioca, E. S. Bacaita, M. Agop,and C. Lupascu Ursulescu</t>
  </si>
  <si>
    <t>https://www.hindawi.com/journals/cmmm/2017/5748273/</t>
  </si>
  <si>
    <t>Actualități în hepatita virală C: o provocare cu noi soluții terapeutice</t>
  </si>
  <si>
    <t>Călin Cipăian</t>
  </si>
  <si>
    <t>Revista Română de Sănătate Ocupațională</t>
  </si>
  <si>
    <t xml:space="preserve"> 1(1)</t>
  </si>
  <si>
    <t>14</t>
  </si>
  <si>
    <t>2559-0588</t>
  </si>
  <si>
    <t>Manifestări hepatice în bolile hematologice </t>
  </si>
  <si>
    <t>Scoala Nationala de Vara de Gastroenterologie si Hepatoogie Editia a XIII-a 2017</t>
  </si>
  <si>
    <t>http://snvgh.ro/program-stiintific/</t>
  </si>
  <si>
    <t>Hepatita cronică B la femeile de vârstă fertilă</t>
  </si>
  <si>
    <t>Al 8-lea Congres Româno-Iordanian de Medicină şi Farmacie CORIMF 2017</t>
  </si>
  <si>
    <t>http://conferences.ulbsibiu.ro/corimf/index.html</t>
  </si>
  <si>
    <t>Când oprim terapia cu analogi nucleoz(t)idici în infecția cronică cu virusul hepatitic B?</t>
  </si>
  <si>
    <t>POPA FLORINA</t>
  </si>
  <si>
    <t>Hashimoto’s thyroiditis associated with thyroid adenoma with Hürthle cells – case report.</t>
  </si>
  <si>
    <t>M. Stanciu, LG. Bera, M. Popescu, F. Grosu, FL. Popa</t>
  </si>
  <si>
    <t xml:space="preserve">Rom J Morphol Embryol </t>
  </si>
  <si>
    <t>ISSN 1220-0522 (Print)</t>
  </si>
  <si>
    <t>https://www.ncbi.nlm.nih.gov/pubmed/28523326</t>
  </si>
  <si>
    <t>241-248</t>
  </si>
  <si>
    <t xml:space="preserve">0,723. </t>
  </si>
  <si>
    <t>Popa Florina</t>
  </si>
  <si>
    <t>Popa Florina Ligia</t>
  </si>
  <si>
    <t>Al 40 lea Congres National Anual de Reabilitare Medicala</t>
  </si>
  <si>
    <t>www.srrm.ro</t>
  </si>
  <si>
    <t>2730 septembrie 2017</t>
  </si>
  <si>
    <t>Deficitul de vitamina D si de masa osoasa la pacientul cu accident vascular cerebral</t>
  </si>
  <si>
    <t>Florina Ligia Popa</t>
  </si>
  <si>
    <t>Al 40 lea Congres National Anual de Reabilitare medicala</t>
  </si>
  <si>
    <t>27- 30 septembrie 2017</t>
  </si>
  <si>
    <t>Neuropatiile de entrapment - principii de diagnostic si tratament</t>
  </si>
  <si>
    <t>Florina Ligia Popa, Mihaela Stanciu</t>
  </si>
  <si>
    <t>Congres romano-iordanian de Medicina si Farmacie</t>
  </si>
  <si>
    <t>18-22 mai 2017</t>
  </si>
  <si>
    <t>Rolul stimularii magnetice repetitive in reabilitarea medicala</t>
  </si>
  <si>
    <t>Rolul factorilor profesionali in dezvoltarea neuropatiilor de entrapment</t>
  </si>
  <si>
    <t>Conferinta "Legislatie si Multidisciplinaritete in Medicina Muncii"</t>
  </si>
  <si>
    <t>www.atmm.ro</t>
  </si>
  <si>
    <t>6-7 aprilie 2017</t>
  </si>
  <si>
    <t>Principii de reabilitare medicala in durerea lombara</t>
  </si>
  <si>
    <t>ROLE OF ANGIOTENSIN CONVERTING ENZYME (ACE) INHIBITORS IN HYPERTENSION AND CARDIOVASCULAR PROTECTION MANAGEMENT</t>
  </si>
  <si>
    <t xml:space="preserve">INTERNATIONAL JOURNAL OF MOLECULAR SCIENCES (2017),  Buda, Valentina; Andor, Minodora; Ledeti, Adriana; et al.
Comparative Solid-State Stability of Perindopril Active Substance vs. Pharmaceutical Formulation.
</t>
  </si>
  <si>
    <t>http://apps.webofknowledge.com.am.e-nformation.ro/full_record.do?product=UA&amp;search_mode=CitingArticles&amp;qid=28&amp;SID=8EIM2OMXdMyKlUQm8Pc&amp;page=1&amp;doc=1</t>
  </si>
  <si>
    <t>Profile of persons involved in traffic accidents in Romania</t>
  </si>
  <si>
    <t>INJURY PREVENTION, Hamann, Cara; Dulf, Diana; Baragan-Andrada, Erika; et al., Contributors to pedestrian distraction and risky behaviours during road crossings in Romania</t>
  </si>
  <si>
    <t>http://apps.webofknowledge.com.am.e-nformation.ro/full_record.do?product=WOS&amp;search_mode=CitationReport&amp;qid=20&amp;SID=8EIM2OMXdMyKlUQm8Pc&amp;page=1&amp;doc=7</t>
  </si>
  <si>
    <t>Associating certain salivary parameters with oral health for a group of patients with type II diabetes mellitus</t>
  </si>
  <si>
    <t xml:space="preserve">https://pdfs.semanticscholar.org/7d72/ab0feb88365891fcb829a948b25f607b322c.pdf </t>
  </si>
  <si>
    <t>WoS/SCOPUS</t>
  </si>
  <si>
    <t xml:space="preserve">http://www.revistadechimie.ro/pdf/ANTONESCU%20ELI%202%2017.pdf </t>
  </si>
  <si>
    <t xml:space="preserve">MD ROMAN, RS FLEACA, A BOICEAN, D BRATU - Assesment of Synovial Fluid pH in Osteoarthritis of the HIP and Knee - REVISTA DE CHIMIE , nr. 68, vol 6, 2017, pp 1242 </t>
  </si>
  <si>
    <t xml:space="preserve">https://www.researchgate.net/profile/Victoria_Birlutiu/publication/318771682_Assesment_of_synovial_fluid_pH_in_osteoarthritis_of_the_HIP_and_knee/links/59821df3a6fdcc8b56f579ef/Assesment-of-synovial-fluid-pH-in-osteoarthritis-of-the-HIP-and-knee.pdf </t>
  </si>
  <si>
    <t>Prediction of the mesiodistal size of unerupted canines and premolars for a group of Romanian children: a comparative study</t>
  </si>
  <si>
    <t>http://revista.uepb.edu.br/index.php/pboci/article/view/3756</t>
  </si>
  <si>
    <t xml:space="preserve">https://www.researchgate.net/publication/323153673_Finite_element_method_analysis_of_the_stress_induced_upon_the_dental_implant </t>
  </si>
  <si>
    <t>Florin Stoica, Cornel Boitor</t>
  </si>
  <si>
    <t>Using the Breeder genetic algorithm to optimize a multiple regression analysis model used in prediction of the mesiodistal width of unerupted teeth</t>
  </si>
  <si>
    <t xml:space="preserve">https://www.hindawi.com/journals/ddns/2017/2984853/abs/ </t>
  </si>
  <si>
    <t>The contribution of salivary pH in periodontal health assessement</t>
  </si>
  <si>
    <t xml:space="preserve">https://www-scopus-com.am.e-nformation.ro/record/display.uri?origin=citedby&amp;eid=2-s2.0-85032449517&amp;citeCnt=5&amp;noHighlight=false&amp;sort=plf-f&amp;src=s&amp;sid=e06ab69e5c7860d690f5420e80591a07&amp;sot=autdocs&amp;sdt=autdocs&amp;sl=18&amp;s=AU-ID%2855355059900%29&amp;relpos=1 </t>
  </si>
  <si>
    <t>Domnariu Carmen Daniela</t>
  </si>
  <si>
    <t>INDEX COPERNICUS, EBSCOhost™, ULRICH'S, OPEN J-GATE, DIRECTORY OF RESEARCH JOURNAL INDEXING (DRJI), DIRECTORY OF OPEN ACCESS JOURNALS (DOAJ), GENAMICS, DAIJ, INFOBASE INDEX, OPEN ACADEMIC JOURNALS INDEX</t>
  </si>
  <si>
    <t>Politici de sănătate</t>
  </si>
  <si>
    <t>INDEX COPERNICUS, PRO-QUEST</t>
  </si>
  <si>
    <t>http://www.politicidesanatate.ro/despre-noi/board/</t>
  </si>
  <si>
    <t>Bulletin of the Transilvania University of Brasov. Series VI: Medical Sciences</t>
  </si>
  <si>
    <t>EBSCO Publishing DataBase, ProQuest Central</t>
  </si>
  <si>
    <t>http://webbut.unitbv.ro/Bulletin/Series VI/Scientific_Com6.html</t>
  </si>
  <si>
    <t>Fratila Anca</t>
  </si>
  <si>
    <t>Revista Societatii Române de STOMATOLOGIE</t>
  </si>
  <si>
    <t>EBSCO  
- Scirius
- getCITED
- WAME</t>
  </si>
  <si>
    <t>http://stomatologie.medica.ro/</t>
  </si>
  <si>
    <t>Mona Ionaș</t>
  </si>
  <si>
    <t>International Journal of Medical Dentistry</t>
  </si>
  <si>
    <t>https://www.ijmd.ro/index.php?link=colegiu_editorial&amp;anul=2017&amp;nr=4&amp;vol=21</t>
  </si>
  <si>
    <t xml:space="preserve">Journal of Advances in Medicine and Medical Research </t>
  </si>
  <si>
    <t>http://www.sciencedomain.org/journal/69/about-journal</t>
  </si>
  <si>
    <t>28.08.2017 articolulCLINICAL AND RADIOGRAPHICALPERFORMANCE OF DIFFERENT TYPES OF POSTS</t>
  </si>
  <si>
    <t>JURNAL MEDICAL BRASOVEAN</t>
  </si>
  <si>
    <t>http://webbut.unitbv.ro/jmb/02%20referenti%20stiintifici.htm</t>
  </si>
  <si>
    <t>aprilie 2017</t>
  </si>
  <si>
    <t>3 InternationalConference
for Doctoral Students – IPC 2017</t>
  </si>
  <si>
    <t>http://www.unitbv.ro/documente/cercetare/doctorat-postdoctorat/anunturi/IPC_2017.pdf</t>
  </si>
  <si>
    <t>IUNIE 2017</t>
  </si>
  <si>
    <t>Congresul Romano-Iordanian de Medicina si Farmacie - Editia VIII CORIMF 2017</t>
  </si>
  <si>
    <t>http://www.conferences.ulbsibiu.ro/corimf/about.html</t>
  </si>
  <si>
    <t>BOTA Gabriela</t>
  </si>
  <si>
    <t>Zilele Medicinii Dentare Sibiene</t>
  </si>
  <si>
    <t>principal</t>
  </si>
  <si>
    <t>23-25 noiembrie 2017</t>
  </si>
  <si>
    <t>Asklepsios</t>
  </si>
  <si>
    <t>international</t>
  </si>
  <si>
    <t>http://www.congresasklepsios.ro/en/home/</t>
  </si>
  <si>
    <t>04-07 mai 2017 Sibiu</t>
  </si>
  <si>
    <t>Dahm Tataru Cristina Adriana</t>
  </si>
  <si>
    <t>Congresul Roman de Stomatologie cu participare internationala</t>
  </si>
  <si>
    <t>www.med-book.ro</t>
  </si>
  <si>
    <t>15-17 iun 2017</t>
  </si>
  <si>
    <t>CORIMF Al 8l ea
Congres RomânoIordanian
de Medicină şi Farmacie</t>
  </si>
  <si>
    <t>internațională</t>
  </si>
  <si>
    <t>http://conferences.ulbsibiu.ro/corimf/</t>
  </si>
  <si>
    <t>Zilele Medicinii Dentare Sibiene Ediția aIIa</t>
  </si>
  <si>
    <t>https://stomasibiu.wordpress.com/</t>
  </si>
  <si>
    <t>Popa Maria</t>
  </si>
  <si>
    <t xml:space="preserve">Stef Laura </t>
  </si>
  <si>
    <t xml:space="preserve">STEF Laura </t>
  </si>
  <si>
    <t>04-07 mai 2017</t>
  </si>
  <si>
    <t>STETIU Andreea</t>
  </si>
  <si>
    <t>Sonia Dinea</t>
  </si>
  <si>
    <t>FMED 4</t>
  </si>
  <si>
    <t>ASKLEPIOS- Workshop „Basic Skills in Oral Surgery”</t>
  </si>
  <si>
    <t>https://www.gleauty.com/RO/Sibiu/169390846500565/Asklepios-2017</t>
  </si>
  <si>
    <t>organizator</t>
  </si>
  <si>
    <t>4-7 mai  2017</t>
  </si>
  <si>
    <t>Studiul clinic privind evaluarea coeficientului de stabilitate primară a implanturilor S – Line inserate în sinus augmentat</t>
  </si>
  <si>
    <t xml:space="preserve">Universitatea ″Lucian Blaga″ din Sibiu </t>
  </si>
  <si>
    <t>05. 2017 -11.2017</t>
  </si>
  <si>
    <t>10.000 RON</t>
  </si>
  <si>
    <t>Studiu clinic privind evaluarea fixării conexiunii implant-bont la implanturile ONNY cu încărcare imediată</t>
  </si>
  <si>
    <t>05.2017 - 11.2017</t>
  </si>
  <si>
    <t>10000</t>
  </si>
  <si>
    <t>100</t>
  </si>
  <si>
    <t>Membranous nephropathy with Neuromyelitis optica spectrum disorder</t>
  </si>
  <si>
    <t>http://www.msard-journal.com/article/S2211-0348(17)30094-9/abstract</t>
  </si>
  <si>
    <t>WOS</t>
  </si>
  <si>
    <t xml:space="preserve">
A.Ungureanu,L Rus,F.Gligor,A Lazaroae,L Prodan,Corina Roman-Filip</t>
  </si>
  <si>
    <t>INTRAVENOUS LEVETIRACETAM AS SECOND LINE OPTION FOR
STATUS EPILEPTICUS</t>
  </si>
  <si>
    <t>] FAVOURABLE RESULTS FOR L-CARNITINE USE IN VALPROIC ACID ACUTE POISONING
RC ŢINCU, C Cobilinschi, D Tomescu, L COMAN… - 2017 - revistafarmacia.ro</t>
  </si>
  <si>
    <t>http://www.revistafarmacia.ro/201703/art-12-Tincu_Coman_Macovei_396-400.pdf</t>
  </si>
  <si>
    <t>Corina Roman-Filip</t>
  </si>
  <si>
    <t>Family medicine and Community Health journal</t>
  </si>
  <si>
    <t>http://fmch-journal.org/</t>
  </si>
  <si>
    <t>22.04 2017</t>
  </si>
  <si>
    <t>Roman-Filip Corina</t>
  </si>
  <si>
    <t>Actualitati in durerea lombara</t>
  </si>
  <si>
    <t>Membru in comitelul stiintific si comitetul de organizare</t>
  </si>
  <si>
    <t>15decembrie 2017</t>
  </si>
  <si>
    <t>Abordarea pacientului cu durere neuropatic versus nociceptiva conform ghidurilor</t>
  </si>
  <si>
    <t>Simpozion ACTUALITATI IN DUREREA LOMBARA</t>
  </si>
  <si>
    <t>ISSN 2601-2383https://www.rmn-diagnostica.ro/evenimente/simpozion-actualitati-in-durerea-lombara-dezbateri-si-cazuri-clinice-comentate/</t>
  </si>
  <si>
    <t xml:space="preserve"> Sibiu     15 decembrie 2017</t>
  </si>
  <si>
    <t>Actualitati in tratamentul AVC ischemic, 
Conferinta regionale a medicilor de</t>
  </si>
  <si>
    <t xml:space="preserve">Abordare practica si holistica in medicina de familie,Conferinata Nationala a Medicilor de familie,Medic.ro,Sibiu </t>
  </si>
  <si>
    <t>Conferinta regionale a medicilor de familie  http://www.romedic.ro/conferinta-medicro-sibiu-2017-0N61668</t>
  </si>
  <si>
    <t>Sibiu-19-20-aprilie-2017</t>
  </si>
  <si>
    <t xml:space="preserve">DOUBLE SERO-NEGATIVE MYASTHENIA GRAVIS IN A PATIENT WITH THYMIC HYPERPLASIA AND AUTOIMMUNE THYROIDITIS </t>
  </si>
  <si>
    <r>
      <t>G.M Catana,L.Cuibus</t>
    </r>
    <r>
      <rPr>
        <b/>
        <sz val="10"/>
        <rFont val="Arial Narrow"/>
        <family val="2"/>
      </rPr>
      <t>,C.Roman-Filip</t>
    </r>
  </si>
  <si>
    <t>The 15 th Congress of Roumanian Society of Neurology</t>
  </si>
  <si>
    <t>http://rjn.com.ro/rjn-vol-xvi-suppl-year-2017/</t>
  </si>
  <si>
    <t>Bucuresti  10-13 mai 2017</t>
  </si>
  <si>
    <t xml:space="preserve">MILD COGNITIVE IMPAIRMENT IN A PATIENT WITH CHRONIC EVOLUTION OF HUNTINGTON DISEASE – CASE REPORT </t>
  </si>
  <si>
    <t>R.Carcalici,A Lazaroae,C Roman-Filip</t>
  </si>
  <si>
    <t>COGNITIVE IMPAIRMENT IN PATIENT WITH NO THORACIC LESIONS NEUROSARCOIDOSIS – CLINICAL CASE</t>
  </si>
  <si>
    <t>A.Lazaroae,R.Carcalici,Croman-Filip</t>
  </si>
  <si>
    <t>THE ASSOCIATION OF INHERRITED THROMBOPHILIA AMND HIPERHOMOCYSTENINEMIA IN INTERNAL CAROTID ARTERY THROMBOSIS IN A YOUNG PATIENT WITH GASTRIC SLEEVE</t>
  </si>
  <si>
    <t>A Pleseru,A.Santa ,I.R.Carcalici,Croman-Filip</t>
  </si>
  <si>
    <t xml:space="preserve">           Bucuresti 10-13 mai 2017</t>
  </si>
  <si>
    <t>ATASIE DIETER</t>
  </si>
  <si>
    <t>Dorica Dan, Adela Chirita Emandi, Mihai Ioana, Amelia Dobrescu, Mihai Gafencu, Simona Farcas, Diter Atasie</t>
  </si>
  <si>
    <t>Victor Babes Printing House</t>
  </si>
  <si>
    <t>ISSN 2068-5882</t>
  </si>
  <si>
    <t>SUPLIMENT 2 / 2017</t>
  </si>
  <si>
    <t>Atasie Dieter</t>
  </si>
  <si>
    <t>ATASIE DITER</t>
  </si>
  <si>
    <t>WWW.SRGM.RO</t>
  </si>
  <si>
    <t xml:space="preserve">organizator principal </t>
  </si>
  <si>
    <t>Mosaic 46XX / 45, X / 47, XXX in a couple with a history of spontaneous miscarriage and 4 failed in vitro fertilization techniques</t>
  </si>
  <si>
    <t>Diter Atasie ,Bunescu Cosmina</t>
  </si>
  <si>
    <t xml:space="preserve"> A-X a Conferință de Genetică Medicală cu Participare Internaţională ,Craiova, </t>
  </si>
  <si>
    <t>WWW.SRGM.RO,rjrd@umft.ro , www.rjrd.ro</t>
  </si>
  <si>
    <t>6-8 Septembrie 2017.</t>
  </si>
  <si>
    <t>The pericentric inversion on chromosome 9 (46, XY, inv (9)) (p11; q13); (46, XX, inv (9)) (p11; q13) it’s one of the causes of couple infertility.</t>
  </si>
  <si>
    <t xml:space="preserve">A-X a Conferință de Genetică Medicală cu Participare Internaţională ,Craiova, </t>
  </si>
  <si>
    <t>CAZAN CORINA</t>
  </si>
  <si>
    <t xml:space="preserve">Is mentzer so easy, convenient and accurate index in differentiating microcytic anaemia in children? </t>
  </si>
  <si>
    <t>abstract</t>
  </si>
  <si>
    <t>Luminita Dobrota, Corina Cazan, Bogdan Neamtu, Mihai-Leonida Neamtu, Nicolae Bodrug (Universitatea de Stat de Medicina si Farmacie "Nicolae Testemitanu", Chisinau, Republica Moldova)</t>
  </si>
  <si>
    <t>http://adc.bmj.com/content/102/Suppl_2/A158.2</t>
  </si>
  <si>
    <t>Elevated aminotransferase activity as a clue to muscular dystrophy</t>
  </si>
  <si>
    <t>Corina Cazan, Luminita Dobrota, Mihai-Leonida Neamtu, Bogdan Neamtu, Gabriela Visa, Nicolae Bodrug (Universitatea de Stat de Medicina si Farmacie "Nicolae Testemitanu", Chisinau, Republica Moldova), Viorel Istrate (Universitatea de Stat de Medicina si Farmacie "Nicolae Testemitanu", Chisinau, Republica Moldova)</t>
  </si>
  <si>
    <t>http://adc.bmj.com/content/102/Suppl_2/A148.2</t>
  </si>
  <si>
    <t>Cazan Corina</t>
  </si>
  <si>
    <t>Gut microbiota and food allergy</t>
  </si>
  <si>
    <t>I</t>
  </si>
  <si>
    <t>suppl</t>
  </si>
  <si>
    <t>2559-6500</t>
  </si>
  <si>
    <t>25-27</t>
  </si>
  <si>
    <t>www.amtsibiu.ro</t>
  </si>
  <si>
    <t>Protocoale de diagnostic si tratament in Pediatrie</t>
  </si>
  <si>
    <t>Corina Cazan</t>
  </si>
  <si>
    <t>Medicala Amaltea</t>
  </si>
  <si>
    <t>978-973-162-170-8</t>
  </si>
  <si>
    <t>International Conference The Biennale Sibiu-Chisinau</t>
  </si>
  <si>
    <t>internationala</t>
  </si>
  <si>
    <t>8-9 of September</t>
  </si>
  <si>
    <t>Refluxul gastro-esofagian la copil - criterii de diagnostic si principii de terapie</t>
  </si>
  <si>
    <t>Cazan Corina, Mihai Leonida Neamtu, Luminita Dobrota, Bogdan Neamtu</t>
  </si>
  <si>
    <t>Buletin de Perinatologie</t>
  </si>
  <si>
    <t>1(73)</t>
  </si>
  <si>
    <t>https://ibn.idsi.md/ro/buletin-perinatologie</t>
  </si>
  <si>
    <t>16-21</t>
  </si>
  <si>
    <t>1810-5289</t>
  </si>
  <si>
    <t>Microbiota intestinala la copilul eutrofic versus copilul obez</t>
  </si>
  <si>
    <t>Emilia Rob, Luminita Dobrota, Corina Cazan, Bogdan Neamtu, Mihai Leonida Neamtu</t>
  </si>
  <si>
    <t>32-33</t>
  </si>
  <si>
    <t>DOBROTA LUMINITA</t>
  </si>
  <si>
    <t>How to interpret the thyroid hormones values in infants with prolonged jaundice?</t>
  </si>
  <si>
    <t>Luminita Dobrota, Bogdan Neamtu, Oana Popescu, Stefania Stoichita, Mihai-Leonida Neamtu, Nicolae Bodrug (Universitatea de Stat de Medicina si Farmacie "Nicolae Testemitanu", Chisinau, Republica Moldova)</t>
  </si>
  <si>
    <t>http://adc.bmj.com/content/102/Suppl_2/A112.1</t>
  </si>
  <si>
    <t>Dobrota Luminita</t>
  </si>
  <si>
    <t>The role of gut microbiota in carbohydrates degradation</t>
  </si>
  <si>
    <t>10-12</t>
  </si>
  <si>
    <t>Luminita Dobrota</t>
  </si>
  <si>
    <t>Hipotiroidismul congenital primar tranzitoriu</t>
  </si>
  <si>
    <t>Dobrota Luminita, Bogdan Neamtu, Mihai Leonida Neamtu</t>
  </si>
  <si>
    <t>42-47</t>
  </si>
  <si>
    <t>Managementul diagnosticului si aspecte terapeutice in hipotiroidismul subclinic la copii</t>
  </si>
  <si>
    <t>Dobrota Luminita, Bogdan Neamtu, Oana Popescu, Mihai Leonida Neamtu</t>
  </si>
  <si>
    <t>1973)</t>
  </si>
  <si>
    <t>48-49</t>
  </si>
  <si>
    <t>DUICA LAVINIA</t>
  </si>
  <si>
    <t>EMINOVICI GABRIELA CARMEN</t>
  </si>
  <si>
    <t>A CASE REPORT OF AN AORTIC FLOATING THROMBUS WITH PERIPHERAL EMBOLIZATION IN A 29-YEAR OLD APPARENTLY HEALTHY SUBJECT</t>
  </si>
  <si>
    <t xml:space="preserve"> B.Catrina, G.Eminovici, I.Manitiu</t>
  </si>
  <si>
    <t>FMDE3</t>
  </si>
  <si>
    <t>No.4-2017</t>
  </si>
  <si>
    <t>ISSN2285-7079, ISSN-L 1453-1968</t>
  </si>
  <si>
    <t>PAG.29-31</t>
  </si>
  <si>
    <t>Index COPERNICUS</t>
  </si>
  <si>
    <t>Eminovici Gabriela Carmen</t>
  </si>
  <si>
    <t xml:space="preserve">Medicină internă : caiet de electrocardiografie </t>
  </si>
  <si>
    <t xml:space="preserve">Catrina Iulia Bianca, Eminovici Gabriela, Stoia Oana. </t>
  </si>
  <si>
    <t xml:space="preserve"> Editura Universităţii "Lucian Blaga" din Sibiu</t>
  </si>
  <si>
    <t>ISBN 978-606-12-1509-6</t>
  </si>
  <si>
    <t>decembrie</t>
  </si>
  <si>
    <t xml:space="preserve">Cardiologia clinică în practica medicală
</t>
  </si>
  <si>
    <t>Eminovici Gabriela, Urluescu Madalina</t>
  </si>
  <si>
    <t xml:space="preserve"> Editura Universitaţii Lucian Blaga Sibiu</t>
  </si>
  <si>
    <t>ISBN 978-606-12-1511-9</t>
  </si>
  <si>
    <t>IANCU GABRIELA MARIANA</t>
  </si>
  <si>
    <t>IURIAN SORIN IOAN</t>
  </si>
  <si>
    <t>ORGA DUMITRIU DAN IOAN</t>
  </si>
  <si>
    <t>PETRASCU OVIDIU IOAN</t>
  </si>
  <si>
    <t>SACELEANU VICENTIU</t>
  </si>
  <si>
    <t>SCRIDON ELENA</t>
  </si>
  <si>
    <t>TEODORU MINODORA</t>
  </si>
  <si>
    <t>MATACUTA BOGDAN IOANA OCTAVIA</t>
  </si>
  <si>
    <t>Asistent</t>
  </si>
  <si>
    <t>MITEA  RALUCA DARIA</t>
  </si>
  <si>
    <t>MUTU CATALIN COSMIN</t>
  </si>
  <si>
    <t>POPESCU OANA MARIA</t>
  </si>
  <si>
    <t>STOIA OANA MARIA</t>
  </si>
  <si>
    <t>VIDRIGHIN ANCA</t>
  </si>
  <si>
    <t>Iancu Gabriela Mariana</t>
  </si>
  <si>
    <t xml:space="preserve">Maria Rotaru (ULBS), Gabriela Mariana Iancu (ULBS), Laura Gheuca Solovastru (UMF Iasi), Romanita-Firuta Glaja (Bioclinica), Florin Grosu (ULBS), Adriana Bold, Adrian Costache </t>
  </si>
  <si>
    <t>Iancu Gabriela</t>
  </si>
  <si>
    <t>Asklepios</t>
  </si>
  <si>
    <t>Nationala cu participare internationala</t>
  </si>
  <si>
    <t>http://congresasklepios.ro</t>
  </si>
  <si>
    <t>4-7.05.2017</t>
  </si>
  <si>
    <t>Cow`s milk allergy, from prevention to treatment Comissaire campaign</t>
  </si>
  <si>
    <t>International Conference The Biennale Sibiu-Chisinau, Sibiu</t>
  </si>
  <si>
    <t>8-9 of September, 2017</t>
  </si>
  <si>
    <t>Intestinal microbiota and irritable bowel syndrome</t>
  </si>
  <si>
    <t>Boala de reflux gastroesofagian la copil. Criterii de diagnostic si principii de terapie</t>
  </si>
  <si>
    <t>Conferinta Medic.ro, Sibiu</t>
  </si>
  <si>
    <t>19-20 Aprilie 2017</t>
  </si>
  <si>
    <t>Refluxul gastroesofagian la copil</t>
  </si>
  <si>
    <t>Conferinta Internationala Bienala Chisinau-Sibiu, Chisinau, Republica Moldova</t>
  </si>
  <si>
    <t>The role of intestinal microbiota and the digestive comfort in newborn and infant nutrition</t>
  </si>
  <si>
    <t>Managementul diagnosticului si aspecte terapeutice in hipotiroidismul subclinic la copil</t>
  </si>
  <si>
    <t>Corelatii privind antibioterapia, microbiota intestinala si dezvoltarea ponderala la copil</t>
  </si>
  <si>
    <t>The use of the internet-professional development or internet addiction in medical students</t>
  </si>
  <si>
    <t>Lavinia Duica</t>
  </si>
  <si>
    <t>Journal of Educational Sciences &amp; Psychology</t>
  </si>
  <si>
    <t>2247-8558</t>
  </si>
  <si>
    <t>000419658400007</t>
  </si>
  <si>
    <t>59-64</t>
  </si>
  <si>
    <t>Duica Lavinia</t>
  </si>
  <si>
    <t>Proteina C reactiva, un biomarker posibil al episodului depresiv major</t>
  </si>
  <si>
    <t>Revista Romana de Psihiatrie</t>
  </si>
  <si>
    <t>2068-7176</t>
  </si>
  <si>
    <t>http://www.romjpsychiat.ro/uploads/revista/1-2017.pdf</t>
  </si>
  <si>
    <t>22-25</t>
  </si>
  <si>
    <t>Implicatiile proceselor inflamatorii in episodul depresiv major</t>
  </si>
  <si>
    <t>Traian Purnichi, Ruxandra Grigoras, Ileana Marinescu, Mihai C. Pârlog, Silvia Ristea, George Paraschiv, Ruxandra Banu, Lavinia Duică, Mihnea Manea, Valentin P Matei</t>
  </si>
  <si>
    <t>7-12</t>
  </si>
  <si>
    <t>Nivele ridicate de fibrinogen, un posibil indicator al dezechilibrului psihic si al depresiei</t>
  </si>
  <si>
    <t xml:space="preserve">Traian Purnichi, Gabriela Puiu, Ileana Marinescu, Mihail C. Pirlog, George Paraschiv, Silvia Ristea, Ruxandra Banu, Ioana G. Pavel, Mihai Bran, Lavinia Duica, Ruxandra Grigoras, Valentin P. Mihai. </t>
  </si>
  <si>
    <t>http://www.romjpsychiat.ro/uploads/revista/2-2017.pdf</t>
  </si>
  <si>
    <t>55-58</t>
  </si>
  <si>
    <t>Nevoi de sanatate mentala pentru o constructie corecta a managementului psihiatriei institutionale si comunitare</t>
  </si>
  <si>
    <t>Lavinia Duica, Mihai Pirlog</t>
  </si>
  <si>
    <t>Psihiatru.ro</t>
  </si>
  <si>
    <t>1841-4877</t>
  </si>
  <si>
    <t>6-8</t>
  </si>
  <si>
    <t>EBSCO ACADEMIC SEARCH&amp;ONE BELT</t>
  </si>
  <si>
    <t>https://www.medichub.ro/reviste/psihiatru-ro/nevoi-de-sanatate-mintala-pentru-o-constructie-corecta-a-managementului-psihiatriei-institutionale-si-comunitare-id-1099-cmsid-66</t>
  </si>
  <si>
    <t>Comportamentul suicidar si domeniul psihosomaticii</t>
  </si>
  <si>
    <t>15-17</t>
  </si>
  <si>
    <t>https://www.medichub.ro/reviste/psihiatru-ro/comportamentul-suicidar-si-domeniul-psihosomaticii-id-1360-cmsid-66</t>
  </si>
  <si>
    <t>Liubao GU, Huihui Feng, Jian Jin</t>
  </si>
  <si>
    <t>Effects of Medical Insurance on the Health Status and Life Satisfaction of the Elderly</t>
  </si>
  <si>
    <t>Iran J Public Health, volume 46, no. 9, Iranian Public Health Association</t>
  </si>
  <si>
    <t>https://www.ncbi.nlm.nih.gov/pmc/articles/PMC5632320/</t>
  </si>
  <si>
    <t>SCIE by Thompson/ISI USA, SCOPUS, EBSCO, INDEX COPERNICUS, MEDSCAPE</t>
  </si>
  <si>
    <t>Elena Mihaela Carausu, Cristina Gena Dascalu, Georgeta Zegan, Lucian Stefan Burlea, Iulian Costin Lupu, Ileana Antohe</t>
  </si>
  <si>
    <t>The General and oral Health sstatus in Older Adults from rural Environment of iasi County, Romania</t>
  </si>
  <si>
    <t>Revista de cercetare si interventie sociala, vol. 59</t>
  </si>
  <si>
    <t>https://www.researchgate.net/profile/Georgeta_Zegan/publication/322791025_The_General_and_Oral_Health_Status_in_Older_Adults_from_Rural_Environment_of_Iasi_County_Romania/links/5a703c0b0f7e9ba2e1c9626c/The-General-and-Oral-Health-Status-in-Older-Adults-from-Rural-Environment-of-Iasi-County-Romania.pdf</t>
  </si>
  <si>
    <t>ISI, SCOPUS, INDEX COPERNICUS</t>
  </si>
  <si>
    <t>1st Eastern European Conference of Mental Health Conference</t>
  </si>
  <si>
    <t>https://mhasee.ro/conferinta</t>
  </si>
  <si>
    <t>11-14 mai</t>
  </si>
  <si>
    <t>Confluence elements of the psychopathology and neurobiology of schizophrenia</t>
  </si>
  <si>
    <t>American Journal of Psychiatry and American Neuroscience</t>
  </si>
  <si>
    <t>59</t>
  </si>
  <si>
    <t>Traian Purnichi, Lavinia Duica, Cristina Ruxandra Banu, Mihail Cristian Pirlog</t>
  </si>
  <si>
    <t xml:space="preserve">American Journal of Psychiatry and Neuroscience </t>
  </si>
  <si>
    <t>Schizophrenia as a disorder of the self</t>
  </si>
  <si>
    <t>A X-a Conferinta nationala de psihiatrie biologica si psihofarmacologie</t>
  </si>
  <si>
    <t>http://jurmed-jurnaldesanatate.ro/medici/eveniment/conferinta-psihiatrie-biologica-si-psihofarmacologie/</t>
  </si>
  <si>
    <t>22-25 martie</t>
  </si>
  <si>
    <t>Aspecte de multidisciplinaritate ale fenomenului conversiv</t>
  </si>
  <si>
    <t>Conferinta Nationala Interdisciplinara „Stresul, anxietatea, depresia (SAD) si complicatiile lor</t>
  </si>
  <si>
    <t>http://despre-depresie.ro/conferinta-nationala-interdisciplinara-stresul-anxietatea-depresia-sad-si-complicatiile-lor-editia-a-iv-a-12-13-mai-2017-bucuresti-comunicat-de-presa/</t>
  </si>
  <si>
    <t>12-13 mai</t>
  </si>
  <si>
    <t>Aspecte neurobiologice ale adictiei la substante</t>
  </si>
  <si>
    <t>Al 6-lea Congres National de Psihiatrie „Psihiatria romaneasca si nevoile societatii contemporane"</t>
  </si>
  <si>
    <t>http://jurmed-jurnaldesanatate.ro/medici/eveniment/congresul-national-de-psihiatrie-2017/</t>
  </si>
  <si>
    <t>12-15 octombrie</t>
  </si>
  <si>
    <t xml:space="preserve">" Localizare atipică a trombozei venoase la o pacientă cu comă hiperosmolară",, </t>
  </si>
  <si>
    <t>Urluescu Madalina, Eminovici Gabriela</t>
  </si>
  <si>
    <t xml:space="preserve"> Congresul Naţional de Cardiologie Sinaia</t>
  </si>
  <si>
    <t xml:space="preserve"> ISSN-L 2392-6910; </t>
  </si>
  <si>
    <t>20-23 septembrie 2017</t>
  </si>
  <si>
    <t xml:space="preserve">"BRD ischemic sau undă epsilon la o pacientă vârstnică? Displazia aritmogenă de ventricul drept-prezentare de caz", </t>
  </si>
  <si>
    <t>Urluescu Madalina, Eminovici Gabriela,Raluca Mitea, Manitiu Ioan</t>
  </si>
  <si>
    <t xml:space="preserve">Congresul Româno-Iordanian de Medicină şi Farmacie </t>
  </si>
  <si>
    <t xml:space="preserve"> ISSN: 2559+1029</t>
  </si>
  <si>
    <t>Sibiu, 18-22 mai 2017</t>
  </si>
  <si>
    <t>O alta "fata" a bolii Lyme?</t>
  </si>
  <si>
    <t>Oana Stoia, Gabriela Eminovici, Minodora Teodoru</t>
  </si>
  <si>
    <t>Hipertensiune pulmonara cronica trombembolica</t>
  </si>
  <si>
    <t>A.Nistor, B.Catrina, R.Mitea,G.Eminovici, I.Manitiu</t>
  </si>
  <si>
    <t>Intre hemoragie si tromboza- un risc asumat?</t>
  </si>
  <si>
    <t>Eminovici Gabriela</t>
  </si>
  <si>
    <t>Zilele Medicinei Dentare Sibiene</t>
  </si>
  <si>
    <t>ISSN 2357-3501</t>
  </si>
  <si>
    <t>4-4.10.2017</t>
  </si>
  <si>
    <t>ACTA ENDOCRINOLOGICA</t>
  </si>
  <si>
    <t xml:space="preserve">XIII </t>
  </si>
  <si>
    <t>SSN (print): 1841 - 0987     ISSN (online): 1843 - 066X</t>
  </si>
  <si>
    <t>http://www.acta-endo.ro/Archive/Abstract?doi=2017.494</t>
  </si>
  <si>
    <t>10.4183/aeb.2017.494</t>
  </si>
  <si>
    <t>494-501</t>
  </si>
  <si>
    <t>Iurian Sorin Ioan</t>
  </si>
  <si>
    <t>Growth anomalies and difficulties regarding nutritional therapeutic measures in children with primary immunodeficiencies. Clinical cases</t>
  </si>
  <si>
    <t>Sorin Ioan Iurian, Anca Vidrighin</t>
  </si>
  <si>
    <r>
      <t>4</t>
    </r>
    <r>
      <rPr>
        <vertAlign val="superscript"/>
        <sz val="10"/>
        <color indexed="8"/>
        <rFont val="Arial Narrow"/>
        <family val="2"/>
      </rPr>
      <t>th</t>
    </r>
    <r>
      <rPr>
        <sz val="10"/>
        <color indexed="8"/>
        <rFont val="Arial Narrow"/>
        <family val="2"/>
      </rPr>
      <t xml:space="preserve"> International Conference on Nutrition and Growth, Amsterdam, the Netherlands,</t>
    </r>
  </si>
  <si>
    <t>:  http://2017.nutrition-growth.kenes.com/</t>
  </si>
  <si>
    <t>2-4.03.2017</t>
  </si>
  <si>
    <t xml:space="preserve">Girl With Ectopia Lentis, and Possibly Marfan Syndrome, caused by a FBN1 Gene Mutation, </t>
  </si>
  <si>
    <t>Ulrich Zechner, Oliver Bartsch, Sorin Ioan Iurian</t>
  </si>
  <si>
    <t>European Academy of Pediatrics Congress, Lyublyana, Slovenia,</t>
  </si>
  <si>
    <t xml:space="preserve">https://eapcongress.com/ </t>
  </si>
  <si>
    <t>12-15.10.2017</t>
  </si>
  <si>
    <t xml:space="preserve">PFAPA (Marshall Syndrome). Diagnosis Improvement after Implementation of Awareness Programm. </t>
  </si>
  <si>
    <t>Improvement of Beta-thalassemia Diagnosis in Children.</t>
  </si>
  <si>
    <t>Sorin Ioan Iurian, Liana Bera</t>
  </si>
  <si>
    <t>Edition EiP Excellence in Pediatrics, Vienna Austria</t>
  </si>
  <si>
    <t>www.ineip.org/.../8/9th-excellence-pediatrics-conference-2017.</t>
  </si>
  <si>
    <t>7-9.12.2017</t>
  </si>
  <si>
    <t>MECP2 Duplication Syndrome</t>
  </si>
  <si>
    <t>Petchesi Codruta, Bembea marius, Kozma Kinga, Iurian Sorin, Kress Wolfram, Haaf Thomas, Klopocki Eva, Nanda Indrajit, Jurca Claudia</t>
  </si>
  <si>
    <t>“A-X-a Conferinta de genetica medicala cu participare internationala”, Craiova</t>
  </si>
  <si>
    <t>http://www.srgm.ro/upload/content/RJRD_2017_siplement_2.pdf</t>
  </si>
  <si>
    <t>6-8.09.2017</t>
  </si>
  <si>
    <t xml:space="preserve">Neamtu Mihai Bogdan </t>
  </si>
  <si>
    <t>SCORING SYSTEMS FOR PREDICTING OUTCOMES OF NEONATAL SEIZURE</t>
  </si>
  <si>
    <t>Ionela Maniu, George Constantin Maniu, Cătălin Bălan (Spitalul clinic Jud Sibiu), Bogdan Neamțu</t>
  </si>
  <si>
    <t xml:space="preserve">ACTA MEDICA TRANSILVANICA </t>
  </si>
  <si>
    <t>48-50</t>
  </si>
  <si>
    <t>EBSCO</t>
  </si>
  <si>
    <t>http://www.amtsibiu.ro/component/content/article/57-nr-4-2017/3040-scoring-systems-for-predicting-outcomes-of-neonatal-seizure#</t>
  </si>
  <si>
    <t>CEREBRAL PALSY AND EYE-GAZE TECHNOLOGY. INTERACTION, PERSPECTIVE AND USABILITY. A REVIEW</t>
  </si>
  <si>
    <t xml:space="preserve">Remus Nerișanu, Raluca-Andreea Nerișanu, Ionela Maniu, Bogdan Neamțu  </t>
  </si>
  <si>
    <t>59-62</t>
  </si>
  <si>
    <t>http://www.amtsibiu.ro/component/content/article/57-nr-4-2017/3037-cerebral-palsy-and-eye-gaze-technology-interaction-perspective-and-usability-a-review-</t>
  </si>
  <si>
    <t>ANTIOXIDANTS (RESVERATROL)- POSSIBLE ADJUVANT THERAPY TO PREVENT RECURRENCE OF FEBRILE SEIZURES</t>
  </si>
  <si>
    <t xml:space="preserve">Raluca Maria Costea, Mihai Leonida Neamţu, Bogdan Neamţu </t>
  </si>
  <si>
    <t>BULETIN DE PERINATOLOGIE</t>
  </si>
  <si>
    <t>54-59</t>
  </si>
  <si>
    <t>https://www.mama-copilul.md/buletin-de-perinatologie/2017</t>
  </si>
  <si>
    <t>GUT MICROBIOTA AND  CENTRAL NERVOUS SYSTEM  IN HEALTH AND  AUTOIMMUNE DISEASES-Review</t>
  </si>
  <si>
    <t>Mihai Bogdan Neamtu, Andreea Barbu (Spitalul Pediatrie Sibiu), Ionela Maniu</t>
  </si>
  <si>
    <t>SUPLEMENT 1</t>
  </si>
  <si>
    <t>17-21</t>
  </si>
  <si>
    <t>Este supliment tiparit doar</t>
  </si>
  <si>
    <t xml:space="preserve">TETANY OR DIAGNOSTIC PITFALL </t>
  </si>
  <si>
    <t xml:space="preserve">Raluca Maria Costea, Bogdan Neamtu </t>
  </si>
  <si>
    <t>22-24</t>
  </si>
  <si>
    <t>RECOMMENDATIONS OF DATA PREPROCESSING AND GEOSPATIAL MEASURES FOR OPTIMIZING THE NEUROLOGICAL AND OTHER PEDIATRIC EMERGENCIES MANAGEMENT</t>
  </si>
  <si>
    <t>Ionela MANIU, Alexander WANDSCHNEIDER, Bogdan NEAMTU</t>
  </si>
  <si>
    <t xml:space="preserve">SEA - Practical Application of Science </t>
  </si>
  <si>
    <t>14(2)</t>
  </si>
  <si>
    <t>2360-2554</t>
  </si>
  <si>
    <t>305-311</t>
  </si>
  <si>
    <t>http://seaopenresearch.eu/Journals/articles/SPAS_14_13.pdf</t>
  </si>
  <si>
    <t xml:space="preserve">LEARNERS SATISFACTION FACTORS IN NEUROLOGY RELATED MOOCs </t>
  </si>
  <si>
    <t xml:space="preserve">Ionela MANIU, George Constantin MANIU, Bogdan NEAMTU </t>
  </si>
  <si>
    <t>463-469</t>
  </si>
  <si>
    <t>http://seaopenresearch.eu/Journals/articles/SPAS_15_19.pdf</t>
  </si>
  <si>
    <t>Neamtu Mihai Bogdan</t>
  </si>
  <si>
    <t xml:space="preserve">Nicolae, V(Nicolae, V asile) Neamtu, B(Neamtu, Bogdan)
Picu, O(Picu, Oana)(Spitalul Clinic de Pediatrie Sibiu) 
Stefanache, MAM(Stefanache, Maria Alexandra Martu)(Gr T Popa Univ Med &amp; Pharm Iasi) Cioranu, VSI(Cioranu, Vladimir Sorin Ibric)
</t>
  </si>
  <si>
    <t>The Comparative Evaluation of Salivary Biomarkers(Calcium,
Phosphate, Salivary pH) in Cario-resistance V ersus Carioactivity</t>
  </si>
  <si>
    <t>Evaluation of Dentinal Changes Following
Application of Three Different Desensitizing
Agents</t>
  </si>
  <si>
    <t>http://www.revistadechimie.ro/pdf/34%20STOLERIU%207%2017.pdf</t>
  </si>
  <si>
    <t>In Web of Science Core Collection</t>
  </si>
  <si>
    <t xml:space="preserve">The Biennale Sibiu-Chisinau </t>
  </si>
  <si>
    <t xml:space="preserve">  </t>
  </si>
  <si>
    <t>membru comitet de organizare</t>
  </si>
  <si>
    <t>08.09.2017</t>
  </si>
  <si>
    <t xml:space="preserve">FACOMATOZE RARE: MELANOZĂ NEUROCUTANATĂ- DIAGNOSTIC IMAGISTIC – PREZENTARE DE CAZ </t>
  </si>
  <si>
    <t>Maria-Cristina Dospinescu, Gabriela Adriana Visa, Bogdan Mihai Neamțu, Ciprian Radu Șofariu</t>
  </si>
  <si>
    <t xml:space="preserve">CONGRES SRIM –BUCURESTI  </t>
  </si>
  <si>
    <t>http://srim2017.medical-congresses.ro/Content/Media/Program%20congres%20SRIM%202017.pdf</t>
  </si>
  <si>
    <t>6-8 OCTOMBRIE 2017</t>
  </si>
  <si>
    <t>ANGIOFIBROM JUVENILE DE SPAȚIU MASTICATOR</t>
  </si>
  <si>
    <t xml:space="preserve">Maria-Cristina Dospinescu, Maria Novac, Bogdan Mihai Neamțu, Ciprian Radu Șofariu </t>
  </si>
  <si>
    <t>Urgențe medicale</t>
  </si>
  <si>
    <t>Orga-Dumitriu Dan</t>
  </si>
  <si>
    <t>FMED2</t>
  </si>
  <si>
    <t>Editura Universității „Lucian Blaga” Sibiu</t>
  </si>
  <si>
    <t>978-606-12-1489-1</t>
  </si>
  <si>
    <t>dec</t>
  </si>
  <si>
    <t>Orga Dumitriu Dan Ioan</t>
  </si>
  <si>
    <t>Congresul internațional pentru studenți și tineri medici Asklepios</t>
  </si>
  <si>
    <t>National</t>
  </si>
  <si>
    <t>congresasklepios.ro</t>
  </si>
  <si>
    <t>Membru în comitetul organizator</t>
  </si>
  <si>
    <t>4-7 mai 2017</t>
  </si>
  <si>
    <t>Beneficiile medicatiei antiinflamatoare specifice in tratamentul infectiilor respiratorii acute</t>
  </si>
  <si>
    <t>Conferința Medic.ro</t>
  </si>
  <si>
    <t>19-20 aprilie 2017</t>
  </si>
  <si>
    <t>Ulcerative colitis - factors and ways of evolution</t>
  </si>
  <si>
    <t>Petrascu Ovidiu</t>
  </si>
  <si>
    <t>Falk Symposium no. 206: From the New and Complex Concepts to the Real Patient. Mar. 31-Apr. 1, 2017, Madrid, Spain, FALK FOUNDATION e. V.</t>
  </si>
  <si>
    <t xml:space="preserve">www.falkfoundation.de </t>
  </si>
  <si>
    <t>Multiple cerebral mass lisions in a young patient  – abscesses of unknown origin
ABSCESSES OF UNKNOWN ORIGIN</t>
  </si>
  <si>
    <t>Mircea Vicențiu  Săceleanu, Vlad-Ioan Suciu, Corina Scorobeț, Adriana Săceleanu</t>
  </si>
  <si>
    <t>ACTA MEDICA TRANSILVANICA</t>
  </si>
  <si>
    <t> ISSN: 1453-1968</t>
  </si>
  <si>
    <t>39-41</t>
  </si>
  <si>
    <t>NDEX COPERNICUS, EBSCOhost™, ULRICH'S, OPEN J-GATE, DIRECTORY OF RESEARCH JOURNAL INDEXING (DRJI), DIRECTORY OF OPEN ACCESS JOURNALS (DOAJ), GENAMICS.</t>
  </si>
  <si>
    <t>http://www.amtsibiu.ro/Arhiva/2017/Nr4-en/Saceleanu.pdf</t>
  </si>
  <si>
    <t>Surgical treatment indications in nerve root compression by  herniated lumbar disc</t>
  </si>
  <si>
    <t>Mircea Vicențiu Săceleanu, Ancuța-Maria Pleșeru, Adriana Săceleanu</t>
  </si>
  <si>
    <t>63-65</t>
  </si>
  <si>
    <t>http://www.amtsibiu.ro/Arhiva/2017/Nr4-en/Saceleanu2.pdf</t>
  </si>
  <si>
    <t>Recidival prevertebral metastasis in a patient with testicular siminoma  – case report</t>
  </si>
  <si>
    <t>Mircea Vicențiu Săceleanu, Radu Ioan Carcalici, Adriana Săceleanu</t>
  </si>
  <si>
    <t>66-67</t>
  </si>
  <si>
    <t>http://www.amtsibiu.ro/Arhiva/2017/Nr4-en/Saceleanu3.pdf</t>
  </si>
  <si>
    <t>Saceleanu Vicentiu</t>
  </si>
  <si>
    <t>Săceleanu Mircea Vicențiu</t>
  </si>
  <si>
    <t>Simpozion  - Actualități în durerea lombară</t>
  </si>
  <si>
    <t>Națională</t>
  </si>
  <si>
    <t>Președinte comitet de organizare</t>
  </si>
  <si>
    <t>Aspecte clinico evolutive în traumatismul craniocerebral</t>
  </si>
  <si>
    <r>
      <t>Vicențiu Săceleanu</t>
    </r>
    <r>
      <rPr>
        <sz val="10"/>
        <color indexed="8"/>
        <rFont val="Arial Narrow"/>
        <family val="2"/>
      </rPr>
      <t>, Adriana Săceleanu</t>
    </r>
  </si>
  <si>
    <t>Zilele medicinii dentare sibiene ed a II/a</t>
  </si>
  <si>
    <t>http://cmd-cs.ro/a-2-a-editie-a-congresului-zilele-medicinii-dentare-sibiene/</t>
  </si>
  <si>
    <t>23-25.11.2017</t>
  </si>
  <si>
    <t>Tratamentul chirurgical în dilacerarea cerebrală</t>
  </si>
  <si>
    <t>Optiuni terapeutice in traumatismele oculareperforante</t>
  </si>
  <si>
    <t xml:space="preserve">Teodoru Adrian, Branescu Larisa, Bodea Oana, Teodoru Minodora </t>
  </si>
  <si>
    <t>Revista Romana de sanatate ocupationala</t>
  </si>
  <si>
    <t>Vol 1/ Nr1</t>
  </si>
  <si>
    <t>27</t>
  </si>
  <si>
    <t>ISSN 2559-0588</t>
  </si>
  <si>
    <t>Particularitati ale tratamentului chirurgical intr-un caz de cataracta asociat cu sindrom pseudo-exfoliativ</t>
  </si>
  <si>
    <t>28</t>
  </si>
  <si>
    <t>Metode moderne de abordare a traumatismelor oculare</t>
  </si>
  <si>
    <t>Teodoru Adrian, Branescu Larisa, Bodea Oana, Teodoru Minodora</t>
  </si>
  <si>
    <t>Teodoru Minodora</t>
  </si>
  <si>
    <t>Evolutia metodelor de corectie a viciilor de refractie</t>
  </si>
  <si>
    <t>Teodoru Adrian, Teodoru Minodora</t>
  </si>
  <si>
    <t>Protectia suprafetei oculare. Lentile de contact. Noutati.</t>
  </si>
  <si>
    <t>Plaga sclerala cu corp strain intraorbitar- prezentare de caz</t>
  </si>
  <si>
    <t>Teodoru Adrian, Brehari Larisa, Teodoru Minodora</t>
  </si>
  <si>
    <t>nov. 2017</t>
  </si>
  <si>
    <t>Problematica traumatismelor oculare perforante</t>
  </si>
  <si>
    <t>Brehari Larisa, Teodoru Adrian, Teodoru Minodora, Hasegan Adrian, Dumitrache Corina, Stupariu Laurentiu</t>
  </si>
  <si>
    <t>Particularitati ale tratamentului chirurgical in oftalmologie</t>
  </si>
  <si>
    <t>Tratament chirurgical intr-un caz de olaga corneana</t>
  </si>
  <si>
    <t>Asthma and recurrent wheezing: the influence of personal history and nutritional status over the inflammatory status assessed by hs-crp</t>
  </si>
  <si>
    <t>Matacuta-Bogdan Ioana-Octavia, Neamtu Mihai Leonida</t>
  </si>
  <si>
    <t xml:space="preserve">DOI: 10.1136/archdischild-2017-313273.423 </t>
  </si>
  <si>
    <t>Matacuta Bogdan Ioana</t>
  </si>
  <si>
    <t>Microbiota and the immune system, a complex liaison</t>
  </si>
  <si>
    <t>Matacuta-Bogdan Ioana</t>
  </si>
  <si>
    <t>28-31</t>
  </si>
  <si>
    <t>Intestinal microbiota between immune homeostasis and autoimmunity</t>
  </si>
  <si>
    <t>Interactions between intestinal microbiota and immune system</t>
  </si>
  <si>
    <t>TIPARE DE REZISTENTA BACTERIANA IN INFECTIILE URINARE LA COPIL</t>
  </si>
  <si>
    <t>PAULA ROXANA STANISOR, IOANA-OCTAVIA, MATACUTA-BOGDAN</t>
  </si>
  <si>
    <t>Conferinta Nationala de Pediatrie</t>
  </si>
  <si>
    <t>www.cnped.ro</t>
  </si>
  <si>
    <t>5-8 martie 2017</t>
  </si>
  <si>
    <t>Abordarea multidisciplinara a pacientului cu patologie dentara </t>
  </si>
  <si>
    <r>
      <t xml:space="preserve"> Eminovici Gabriela,  Stoia Oana, </t>
    </r>
    <r>
      <rPr>
        <b/>
        <sz val="10"/>
        <rFont val="Arial Narrow"/>
        <family val="2"/>
      </rPr>
      <t>Mitea Raluca</t>
    </r>
  </si>
  <si>
    <t>Techno Media</t>
  </si>
  <si>
    <t>2 puncte/pagina</t>
  </si>
  <si>
    <t>Mitea Raluca Daria</t>
  </si>
  <si>
    <t>BRD ischemic Au unda epsilon la o pacienta varstnica cu displazie aritmogena de VD- prezentare de caz</t>
  </si>
  <si>
    <r>
      <t xml:space="preserve">Madalina Urluescu, </t>
    </r>
    <r>
      <rPr>
        <b/>
        <sz val="10"/>
        <rFont val="Arial Narrow"/>
        <family val="2"/>
      </rPr>
      <t>Raluca Mitea</t>
    </r>
    <r>
      <rPr>
        <sz val="10"/>
        <rFont val="Arial Narrow"/>
        <family val="2"/>
      </rPr>
      <t>, Gabriela Eminovici, Manitiu Ioan</t>
    </r>
  </si>
  <si>
    <t>Congresul Romano-Iordanian de Medicina si Farmacie Editia a VIIIa, Sibiu</t>
  </si>
  <si>
    <t>18- 22 mai 2017</t>
  </si>
  <si>
    <t>Angina pectorala la tineri. Ce ascunde?</t>
  </si>
  <si>
    <r>
      <t>A. M. Bebeselea,</t>
    </r>
    <r>
      <rPr>
        <b/>
        <sz val="10"/>
        <rFont val="Arial Narrow"/>
        <family val="2"/>
      </rPr>
      <t xml:space="preserve"> R.D. Mitea</t>
    </r>
  </si>
  <si>
    <t xml:space="preserve">Conferinta Nationala a Grupurilor de lucru,  Sibiu </t>
  </si>
  <si>
    <t>4-6 mai 2017</t>
  </si>
  <si>
    <t>Hipertensiunea pulmonara cronica trombembolica.Prezentare de caz.</t>
  </si>
  <si>
    <t>A. P. Nistor,B.Catrina, R.D. Mitea, G. Eminovici, Manitiu I</t>
  </si>
  <si>
    <t>Congresul National de Cardiologie, Sinaia</t>
  </si>
  <si>
    <t>https://www.cardioportal.ro/congres/wp-content/uploads/2017/08/program-stiintific-CNC-56-1.pdf</t>
  </si>
  <si>
    <t>ALS-Like Syndrome as first clinical presentation of HIV infection. Case Report.</t>
  </si>
  <si>
    <t>Suciu V.I.(SCJUS), Scorobet C.I.(SCJUS), Mutu C.C.</t>
  </si>
  <si>
    <t xml:space="preserve">3rd Congress of the European Academy of Neurology / Special Issue: Abstracts of the 3rd Congress of the European Academy of Neurology, Amsterdam, The Netherlands, June 2017 / European Journal of Neurology </t>
  </si>
  <si>
    <t>1468-1331</t>
  </si>
  <si>
    <t>10.1111/ene.13369</t>
  </si>
  <si>
    <t>https://www.ean.org/amsterdam2017/</t>
  </si>
  <si>
    <t>Positive persistent visual disturbance - Visual Snow Syndrome. Case Report.</t>
  </si>
  <si>
    <t>Mutu C.C., Scorobet C.I.(SCJUS), Suciu V.I.(SCJUS)</t>
  </si>
  <si>
    <t>Carotid Bypass: a safe solution for patients with severe bilateral carotid stenosis.</t>
  </si>
  <si>
    <t>Mutu C.C., Costea S.D.(SCJUS), Costache V.</t>
  </si>
  <si>
    <t xml:space="preserve">Early Carotid Endarterectomy as therapy of patients with symptomatic severe carotid stenosis, a case series report </t>
  </si>
  <si>
    <t>Pharmacodynamic modulation of motility by glycine administration in Dugesia dorotocephala</t>
  </si>
  <si>
    <t>Revista de chimie</t>
  </si>
  <si>
    <t>WOS:000395499200037</t>
  </si>
  <si>
    <t xml:space="preserve">A comparative histologic and immunohistochemistry evaluation between normal aponeurotic tissue, fibrotic aponeurotic scars and polypropylene embeded aponeurotic scars. </t>
  </si>
  <si>
    <t>http://www.revmaterialeplastice.ro/pdf/22%20CHICEA%20R%203%2017.pdf</t>
  </si>
  <si>
    <t>WOS:000426412300022</t>
  </si>
  <si>
    <t>510-512</t>
  </si>
  <si>
    <t xml:space="preserve">The cremation-burial dilemma: opinions of future health professionals
</t>
  </si>
  <si>
    <t>S. Morar, E. Topîrcean, I. Peteanu</t>
  </si>
  <si>
    <t>Romanian Journal of Legal Medicine</t>
  </si>
  <si>
    <t>ISSN 1221-8618 (print), ISSN 1844-8585 (online)</t>
  </si>
  <si>
    <t>http://www.rjlm.ro/index.php/arhiv/584</t>
  </si>
  <si>
    <t>DOI:10.4323/rjlm.2017.303</t>
  </si>
  <si>
    <t>WOS:000417156800015</t>
  </si>
  <si>
    <t>303-308</t>
  </si>
  <si>
    <t xml:space="preserve">zona gri </t>
  </si>
  <si>
    <t>0,108</t>
  </si>
  <si>
    <t>Diagnosis and management of orthopedic implant associated infection:a comprehensive review of the literature.</t>
  </si>
  <si>
    <t>Biomedical Research</t>
  </si>
  <si>
    <t>0976-1683</t>
  </si>
  <si>
    <t>Mihaela Stanciu, Liana Gabriela Bera, Mihaela Popescu, Florin Grosu, Florina Ligia Popa</t>
  </si>
  <si>
    <t>http://www.rjme.ro/RJME/resources/files/580117241248.pdf</t>
  </si>
  <si>
    <t>Bera Liana Gabriela</t>
  </si>
  <si>
    <t>Pharmacodynamic Modulation of Motility by Glycine Administration in Dugesia Dorotocephala</t>
  </si>
  <si>
    <t>Serb, BH; Ormenisan, A; Pleseru, A; Preluca, V; Mitariu, MC; Filip, CR; Barbu, HM; Mitariu, SC</t>
  </si>
  <si>
    <t xml:space="preserve"> 0034-7752</t>
  </si>
  <si>
    <t>http://apps.webofknowledge.com/full_record.do?product=WOS&amp;search_mode=GeneralSearch&amp;qid=15&amp;SID=F3wlL2DaXyBbBIVRNgy&amp;page=1&amp;doc=4</t>
  </si>
  <si>
    <t>000/395499200037</t>
  </si>
  <si>
    <t>Şerb Bogdan</t>
  </si>
  <si>
    <t>Antonescu, E; Totan, M; Boitor, GC; Szakacs, J; Silisteanu, SC; Fleaca, SR; Mitariu, SC; Serb, BH</t>
  </si>
  <si>
    <t>http://apps.webofknowledge.com/full_record.do?product=WOS&amp;search_mode=GeneralSearch&amp;qid=15&amp;SID=F3wlL2DaXyBbBIVRNgy&amp;page=1&amp;doc=3</t>
  </si>
  <si>
    <t>000/397043100010</t>
  </si>
  <si>
    <t>Silisteanu, SC; Antonescu, E; Szakacs, J; Totan, M; Filip, CR; Serb, BH; Mitariu, MC; Grigore, N; Mitariu, SIC</t>
  </si>
  <si>
    <t>http://apps.webofknowledge.com/full_record.do?product=WOS&amp;search_mode=GeneralSearch&amp;qid=15&amp;SID=F3wlL2DaXyBbBIVRNgy&amp;page=1&amp;doc=2</t>
  </si>
  <si>
    <t>000/408702900033</t>
  </si>
  <si>
    <t>Identifying Etiologic Agents in Acute Diarrhea in Children. Therapy with Antibiotics or Probiotics</t>
  </si>
  <si>
    <t xml:space="preserve">Totan, M; Antonescu, E; Grigore, N; Mitariu, MMC; Mitariu, SIC; Serb, BH
</t>
  </si>
  <si>
    <t>http://apps.webofknowledge.com/full_record.do?product=WOS&amp;search_mode=GeneralSearch&amp;qid=15&amp;SID=F3wlL2DaXyBbBIVRNgy&amp;page=1&amp;doc=1</t>
  </si>
  <si>
    <t>Anisotropy Influences on the Drug Delivery Mechanisms by Means of Joint Invariant Functions</t>
  </si>
  <si>
    <t>Computational and Mathematical Methods in Medicine</t>
  </si>
  <si>
    <t>1748-670X</t>
  </si>
  <si>
    <t>10.1155/2017/5748273</t>
  </si>
  <si>
    <t>000/411607400001</t>
  </si>
  <si>
    <t>1-8</t>
  </si>
  <si>
    <t>Diclofenac influence on photosynthetic parameters and volatile organic compounds emission from phaseolus vulgaris l. Plants</t>
  </si>
  <si>
    <t>http://www.revistadechimie.ro/article_eng.asp?ID=5826</t>
  </si>
  <si>
    <t>000/416748800027</t>
  </si>
  <si>
    <t>2076-2078</t>
  </si>
  <si>
    <t>New Method for Simultaneous Determination of Ascorbic and Acetylsalicylic Acids in Effervescent Tablets</t>
  </si>
  <si>
    <t>http://www.revistadechimie.ro/article_eng.asp?ID=5914</t>
  </si>
  <si>
    <t>000/416751800005</t>
  </si>
  <si>
    <t>2495-2498</t>
  </si>
  <si>
    <t>Reducing the Risk in Controlled Drug Release by Using Tannic Acid in Liposomal Formulations</t>
  </si>
  <si>
    <t>http://www.revistadechimie.ro/article_eng.asp?ID=6008</t>
  </si>
  <si>
    <t>000/423261900041</t>
  </si>
  <si>
    <t>2925-2928</t>
  </si>
  <si>
    <t>Mohor Călin</t>
  </si>
  <si>
    <t>Camelia Grigore, Nicolae Grigore,Maria Totan</t>
  </si>
  <si>
    <t>1841-6624</t>
  </si>
  <si>
    <t>INFECȚIA CU HELICOBACTER PYLORI LA COPII – O PROBLEMĂ DE SĂNĂTATE PUBLICĂ</t>
  </si>
  <si>
    <t>Revista Română de Pediatrie</t>
  </si>
  <si>
    <t>LXVI</t>
  </si>
  <si>
    <t>1454-0398</t>
  </si>
  <si>
    <t>111-114</t>
  </si>
  <si>
    <t>EBSCO, Scirius, getCITED, WAME,http://rjp.com.ro</t>
  </si>
  <si>
    <t>http://rjp.com.ro/</t>
  </si>
  <si>
    <t xml:space="preserve">Identification and quantification of phenolic compounds from red currant (Ribes rubrum L.) and raspberries (Rubus idaeus L.), </t>
  </si>
  <si>
    <t>International Journal of Pharmacology, Phytochemistry and Ethnomedicine</t>
  </si>
  <si>
    <t>ISSN: 2297-6922</t>
  </si>
  <si>
    <t>30-37</t>
  </si>
  <si>
    <t>Google shcolar</t>
  </si>
  <si>
    <t>https://www.scipress.com/IJPPE.6.30.pdf</t>
  </si>
  <si>
    <t>THE ROLE OF THE GENERAL PRACTITIONER IN IDENTIFYING THE CIRCUMSTANCES OF POSSIBLE VIOLENT DEATHS</t>
  </si>
  <si>
    <t>Dura Sanda</t>
  </si>
  <si>
    <t>ISSN 2285-7079; ISSN-L 1453-1968</t>
  </si>
  <si>
    <t>21-22</t>
  </si>
  <si>
    <t>EBSCO Publishing; INDEX COPERNICUS. International; ULRICHSWEB. Global Serials Directory; DOAJ; DRJI; J-Gate</t>
  </si>
  <si>
    <t>http://www.amtsibiu.ro/Arhiva/2017/Nr3-en/Dura.pdf</t>
  </si>
  <si>
    <t xml:space="preserve">THE SIGNIFICANCE OF MEDICAL HISTORY IN THE HEALTH CARE ASSISTANCE OF THE VICTIM OF PHYSICAL AGGRESSION </t>
  </si>
  <si>
    <t>16-17</t>
  </si>
  <si>
    <t>http://www.amtsibiu.ro/Arhiva/2017/Nr4-en/Dura.pdf</t>
  </si>
  <si>
    <t xml:space="preserve">Zebrafish experimental model for autoimmune encephalomyelitis. </t>
  </si>
  <si>
    <t>28-30</t>
  </si>
  <si>
    <t>http://www.amtsibiu.ro/Arhiva/2017/Nr3-en/Constantin.pdf</t>
  </si>
  <si>
    <t>RETROPERITONEAL ARTERIOVENOUS MALFORMATIONHEMANGIOMA:
A CASE REPORT</t>
  </si>
  <si>
    <t>34-35</t>
  </si>
  <si>
    <t>INDEX COPERNICUS, EBSCOhost™, ULRICH'S, OPEN J-GATE, DIRECTORY OF RESEARCH JOURNAL INDEXING (DRJI), DIRECTORY OF OPEN ACCESS JOURNALS (DOAJ), GENAMICS</t>
  </si>
  <si>
    <t>http://www.amtsibiu.ro/Arhiva/2017/Nr4-en/Racheriu.pdf</t>
  </si>
  <si>
    <t>BACTERIAL BIOFILM: A MINI-REVIEW OF AN EMERGING LIFE FORM OF BACTERIA</t>
  </si>
  <si>
    <t>RAREŞ MIRCEA BÎRLUŢIU, VICTORIA BÎRLUŢIU, RĂZVAN SILVIU CISMASIU, PATRICIA MIHALACHE, MANUELA MIHALACHE</t>
  </si>
  <si>
    <t>EBSCO, Copernicus, DRJI, J-Gate, DOAJ, etc.</t>
  </si>
  <si>
    <t>ZEBRAFISH EXPERIMENTAL MODEL FOR AUTOIMMUNE ENCEPHALOMYELITIS</t>
  </si>
  <si>
    <t>DIANA ELENA CONSTANTIN, VLAD PRELUCĂ, MINERVA BOITAN</t>
  </si>
  <si>
    <t>EBSCO; Index Copernicus</t>
  </si>
  <si>
    <t>http://www.amtsibiu.ro/index.php?option=com_content&amp;view=article&amp;id=3018:zebrafish-experimental-model-for-autoimmune-encephalomyelitis&amp;catid=56:nr-3-2017</t>
  </si>
  <si>
    <t>Biotan Minerva</t>
  </si>
  <si>
    <t>THE INFLUENCE OF VARIOUS RISK FACTORS ON DEVELOPMENT AND PROGRESSION OF CHRONIC ADULT PERIODONTITIS</t>
  </si>
  <si>
    <t xml:space="preserve">C MOHOR , RADU-SEPTIMIU CÂMPIAN , VICTOR CRISTEA, TEODORA TÂLVAN </t>
  </si>
  <si>
    <t>AMT</t>
  </si>
  <si>
    <t>ISSN – 1453-1986</t>
  </si>
  <si>
    <t>p. 94-97</t>
  </si>
  <si>
    <t>EBSCO, Index Copernicus</t>
  </si>
  <si>
    <t>http://www.amtsibiu.ro/index.php?option=com_content&amp;view=article&amp;id=2975:the-influence-of-various-risk-factors-on-development-and-progression-of-chronic-adult-periodontitis&amp;catid=55:nr-2-2017</t>
  </si>
  <si>
    <t>Stanila Albertina</t>
  </si>
  <si>
    <t>PINTEA  ALINA</t>
  </si>
  <si>
    <t>STEF LAURA</t>
  </si>
  <si>
    <t>STETIU ANDREEA</t>
  </si>
  <si>
    <t>SITTERLI  NATEA</t>
  </si>
  <si>
    <t>SACELEAN ADRIANA</t>
  </si>
  <si>
    <t>POPA MARIA</t>
  </si>
  <si>
    <t>MURESAN IRIS</t>
  </si>
  <si>
    <t>MARZA DIANA</t>
  </si>
  <si>
    <t>FRATILA ANCA</t>
  </si>
  <si>
    <t>FRANCU VIOLETA</t>
  </si>
  <si>
    <t>DAHM CRISTINA</t>
  </si>
  <si>
    <t>CRISTIAN ALINA</t>
  </si>
  <si>
    <t>PILOFF LOREDANA</t>
  </si>
  <si>
    <t>Matei Claudiu</t>
  </si>
  <si>
    <t>BELDEAN LUMINITA</t>
  </si>
  <si>
    <t>FMED5</t>
  </si>
  <si>
    <t>BOITOR CORNEL</t>
  </si>
  <si>
    <t>COJAN ADELA</t>
  </si>
  <si>
    <t>MATEI CLAUDIU</t>
  </si>
  <si>
    <t>Textile Polypropylene Allografts and their Postoperative Tissue Reaction in the Surgery of Inguinal Hernia</t>
  </si>
  <si>
    <t>Materiale plastice</t>
  </si>
  <si>
    <t xml:space="preserve">http://www.revmaterialeplastice.ro/article_eng.asp?ID=4798 </t>
  </si>
  <si>
    <t>000400629900026</t>
  </si>
  <si>
    <t>119-121</t>
  </si>
  <si>
    <t>The reference intervals used in pediatric medical analysis laboratories to interpret the results analysis for total serum calcium</t>
  </si>
  <si>
    <t xml:space="preserve">Rev. Chim. (Bucharest), </t>
  </si>
  <si>
    <t>2537-5733</t>
  </si>
  <si>
    <t xml:space="preserve">http://www.revistadechimie.ro/article_eng.asp?ID=5428  </t>
  </si>
  <si>
    <t>000397043100010</t>
  </si>
  <si>
    <t>243 - 245</t>
  </si>
  <si>
    <t>Finite element method analysis of the stress induced upon the dental implant by the mastication process</t>
  </si>
  <si>
    <t xml:space="preserve">Romanian Biotechnological Letters </t>
  </si>
  <si>
    <t>1224 - 5984</t>
  </si>
  <si>
    <t>http://www.rombio.eu/vol22nr4/cuprins.htm</t>
  </si>
  <si>
    <t>000408423600004</t>
  </si>
  <si>
    <t>12706-12714</t>
  </si>
  <si>
    <t>BOTA GABRIELA</t>
  </si>
  <si>
    <t>Multifocal and multicentric low-grade oligoastrocytoma in a young patient</t>
  </si>
  <si>
    <t>1220–0522</t>
  </si>
  <si>
    <t>http://www.rjme.ro/RJME/resources/files/580117207210.pdf</t>
  </si>
  <si>
    <t>000402584100030</t>
  </si>
  <si>
    <t>207 – 210</t>
  </si>
  <si>
    <t>Coldea Liliana</t>
  </si>
  <si>
    <t>Hemobilia by idiopathic aneurysm of cystic artery, fistulized in the biliary ways – clinical case</t>
  </si>
  <si>
    <t>Facultatea de Medicină Arad</t>
  </si>
  <si>
    <t>http://www.rjme.ro/RJME/resources/files/ 580117267270.pdf</t>
  </si>
  <si>
    <t>000402584100040</t>
  </si>
  <si>
    <t>267 – 270</t>
  </si>
  <si>
    <t>Abdominal lipofibrom giant – case report</t>
  </si>
  <si>
    <t>http://www.rjme.ro/RJME/resources/files/580217635639.pdf</t>
  </si>
  <si>
    <t>000406647000039</t>
  </si>
  <si>
    <t>Esophageal atresia with distal fistula – unusual case series. Considerations related to epidemiological aspects, malformative associations, and prenatal diagnosis</t>
  </si>
  <si>
    <t>http://www.rjme.ro/RJME/resources/files/58031710691076.pdf</t>
  </si>
  <si>
    <t>000419089600047</t>
  </si>
  <si>
    <t>1069-1076</t>
  </si>
  <si>
    <t>The effects of interferon and ribavirin in chronic hepatitis C</t>
  </si>
  <si>
    <t>000416748800045</t>
  </si>
  <si>
    <t>Polypropylene mesh in minimally invasive treatment of female stress urinary incontinence</t>
  </si>
  <si>
    <t>Revista de Mase  Plastice</t>
  </si>
  <si>
    <t>0025 - 5289</t>
  </si>
  <si>
    <t>file:///C:/Users/User/Desktop/8%20GRIGORE%20N%204%2017.pdf</t>
  </si>
  <si>
    <t>635-638</t>
  </si>
  <si>
    <t>0,778</t>
  </si>
  <si>
    <t>Domnariu Carmen</t>
  </si>
  <si>
    <t>Gligor Romanita</t>
  </si>
  <si>
    <t>Influence of the fiber post material on the reconstructed tooth crown bending resistance</t>
  </si>
  <si>
    <t>Ionaș Mona, Păun Alexandru (Private Dental Office, Pavodent), Frățilă Marcu</t>
  </si>
  <si>
    <t>Materiale Plastice</t>
  </si>
  <si>
    <t>     http://www.revmaterialeplastice.ro/pdf/10%20IONAS%20M%201%2017.pdf</t>
  </si>
  <si>
    <t>000400629900010</t>
  </si>
  <si>
    <t>45-48</t>
  </si>
  <si>
    <t>The Capacity of a Specific Anti-Streptococcus Mutans Monoclonal
Antibodies Test to Identify the Diabetic Patients with Increased Risk
of Periodontal Disease</t>
  </si>
  <si>
    <t xml:space="preserve"> Mona Ionaș, Sebastian Ioan Cernușcă-Mițariu, Adela Dăncilă(CMI Adela Dancila, 101 Stefan cel Mare Str., 550314, Sibiu, Romania), Tiberiu Horațiu Ionaș (SC.Amic SRL, 26, 9 Mai Str., 550201, Sibiu, Romania) , Raluca Monica Comăneanu, Oana Botoacă, Maria Mihaela Cernușcă-Mițariu</t>
  </si>
  <si>
    <t>http://www.revistadechimie.ro/pdf/18%20IONAS%2011%2017.pdf</t>
  </si>
  <si>
    <t>:000416751800018</t>
  </si>
  <si>
    <t>2556-2559</t>
  </si>
  <si>
    <t>Associated lesions of peri-implant mucosa in immediate versus delayed loading of dental implants</t>
  </si>
  <si>
    <t>Alexandru Andrei Iliescu, Sabina Andrada Zurac, Vasile Nicolae, Mihaela Georgiana Iliescu, Paula Perlrea</t>
  </si>
  <si>
    <t>Romanian Journal of Morphology and Embryology</t>
  </si>
  <si>
    <t>www.rjme.ro</t>
  </si>
  <si>
    <t>487-492</t>
  </si>
  <si>
    <t>Nicolae Vasile</t>
  </si>
  <si>
    <t>WOS:000419089600047</t>
  </si>
  <si>
    <t>WOS:000400629900026</t>
  </si>
  <si>
    <t>PINTEA</t>
  </si>
  <si>
    <t>stef laura</t>
  </si>
  <si>
    <t>stetiu andreea</t>
  </si>
  <si>
    <t>Hydrocephaly, schizencephaly, spondylocostal dysplasia, and hypoparathyroidism in an infant of a diabetic mother</t>
  </si>
  <si>
    <t xml:space="preserve">OGNEAN ML, BOANTĂ O, VIŞA G, GROSU F, ŞOFARIU C, GAFENCU M, MATEI C, IURIAN S </t>
  </si>
  <si>
    <t>Acta Endocrinologica (Buc)</t>
  </si>
  <si>
    <t>XIII</t>
  </si>
  <si>
    <t>ISSN (print): 1841 - 0987</t>
  </si>
  <si>
    <t>0,25</t>
  </si>
  <si>
    <t>The prevalence of chronic viral hepetitis among diabetic patients in Sibiu county</t>
  </si>
  <si>
    <t>Articol</t>
  </si>
  <si>
    <t>Sitterli-Natea Carmen Narcisa ( ULBS- Fac. De Medicina)</t>
  </si>
  <si>
    <t>Fmed 5</t>
  </si>
  <si>
    <t>ISSN 2393-3488</t>
  </si>
  <si>
    <t>292-301</t>
  </si>
  <si>
    <t>www.interdiab.ro</t>
  </si>
  <si>
    <t>SITTERLI NATEA NARCISA</t>
  </si>
  <si>
    <t>Histone acetylation and DNA methylation mediate protamine expression and chromatin compactation during sperm cell differentiation in mouse</t>
  </si>
  <si>
    <t>Meeting Abstract</t>
  </si>
  <si>
    <t>MOLECULAR CYTOGENETICS</t>
  </si>
  <si>
    <t>1755-8166</t>
  </si>
  <si>
    <t>WOS:000410864800221</t>
  </si>
  <si>
    <t>The role of 5-ALA induced fluorescence in brain tumors biopsy</t>
  </si>
  <si>
    <t>Matei Claudiu, Flore Paul, Nistor Sofia</t>
  </si>
  <si>
    <t>Congresul Societății Europene de Neurochirurgie, Neurosurgery, Controversies And Solutions In Neurosurgery, Venetia, 2017</t>
  </si>
  <si>
    <t>1619-3997</t>
  </si>
  <si>
    <t>80/114</t>
  </si>
  <si>
    <t>http://eans2017.com</t>
  </si>
  <si>
    <t>Riscul la carie şi profilaxia individualizată a cariei dentare</t>
  </si>
  <si>
    <t>Editura Universităţii „Lucian Blaga” din Sibiu</t>
  </si>
  <si>
    <t>978-606-12-1444-0</t>
  </si>
  <si>
    <t>127x0,5</t>
  </si>
  <si>
    <t>ODONTOTERAPIE PEDIATRICĂ</t>
  </si>
  <si>
    <r>
      <t xml:space="preserve">ALINA CRISTIAN, </t>
    </r>
    <r>
      <rPr>
        <b/>
        <sz val="10"/>
        <rFont val="Arial Narrow"/>
        <family val="2"/>
      </rPr>
      <t>GABRIELA BOTA</t>
    </r>
  </si>
  <si>
    <t>EDITURA UNIVERSITĂȚII LUCIAN BLAGA SIBIU</t>
  </si>
  <si>
    <t>ISBN 978-606-12-1498-3</t>
  </si>
  <si>
    <t>DECEMBRIE</t>
  </si>
  <si>
    <t>Mișcarea membrului superior în planul scapulei</t>
  </si>
  <si>
    <r>
      <t xml:space="preserve">Grosu Florin, </t>
    </r>
    <r>
      <rPr>
        <b/>
        <sz val="10"/>
        <rFont val="Arial Narrow"/>
        <family val="2"/>
      </rPr>
      <t>Coldea Liliana</t>
    </r>
  </si>
  <si>
    <t>Techno Media SRL</t>
  </si>
  <si>
    <t>978-606-616-260-9</t>
  </si>
  <si>
    <t>iulie</t>
  </si>
  <si>
    <t>ALINA CRISTIAN, GABRIELA BOTA</t>
  </si>
  <si>
    <t>MONITORIZAREAINEGALITĂȚILOR ÎN STAREA DE SĂNĂTATE A POPULAȚIEI ROMÂNIEI</t>
  </si>
  <si>
    <t>DOMNARIU CARMEN, FILIP IOANA, BĂLĂȘAN LAURA, CHIȘ OVIDIU, DURA SANDA, IUGA VOICU</t>
  </si>
  <si>
    <t>UNIVERSITĂȚII LUCIAN BLAGA DIN SIBIU</t>
  </si>
  <si>
    <t>978-606-12-0517-2</t>
  </si>
  <si>
    <t>DEC</t>
  </si>
  <si>
    <t xml:space="preserve">STAREA DE SĂNĂTATE A POPULAȚIEI JUDEȚULUI SIBIU </t>
  </si>
  <si>
    <t>DOMNARIU CARMEN, FILIP IOANA, BĂLĂȘAN LAURA, CHIȘ OVIDIU, DURA SANDA</t>
  </si>
  <si>
    <t>978-606-12-0518-9</t>
  </si>
  <si>
    <t>Sănătate publică. Aplicații în medicina dentară.</t>
  </si>
  <si>
    <t>Violeta Frâncu</t>
  </si>
  <si>
    <t>FMEDV</t>
  </si>
  <si>
    <t>ULB Sibiu</t>
  </si>
  <si>
    <t>978-606-12-1467-9</t>
  </si>
  <si>
    <t>Materiale și tehnici de realizarea modelelor și machetelor între clasic și modern</t>
  </si>
  <si>
    <t>Mițariu Gabriela Simona</t>
  </si>
  <si>
    <t>Editura Universității „Lucian Blaga” din Sibiu</t>
  </si>
  <si>
    <t>ISBN 978-606-12-1479-2</t>
  </si>
  <si>
    <t>Decembrie</t>
  </si>
  <si>
    <t>Gerontostomatologie. Ediție revizuită.</t>
  </si>
  <si>
    <t>Nicolae Vasile, Dana Dumitra, Scrieciu Monica</t>
  </si>
  <si>
    <t>978-606-616--257-9</t>
  </si>
  <si>
    <t xml:space="preserve">Metode complementare de investigaţie a reabilitării masticatorii </t>
  </si>
  <si>
    <t>Mircea Şteţiu, Andreea Angela Şteţiu</t>
  </si>
  <si>
    <t>FMED 5</t>
  </si>
  <si>
    <t>Editura Universităţii "Lucian Blaga" din Sibiu, 2017</t>
  </si>
  <si>
    <t>978-606-12-1471-6</t>
  </si>
  <si>
    <t>octombrie</t>
  </si>
  <si>
    <t>Hipertensiunea arterială , de la practică la teorie, de la pacienți la ghiduri</t>
  </si>
  <si>
    <t>Viviana Aursulesei, Elisabeta Bădilă, Daniela Bartoș</t>
  </si>
  <si>
    <t xml:space="preserve">– Editura  Niculescu 2017, </t>
  </si>
  <si>
    <t xml:space="preserve">ISBN 978-606-38-0116-7 </t>
  </si>
  <si>
    <t>PILOFF</t>
  </si>
  <si>
    <t xml:space="preserve"> Insuficiența cardiacă</t>
  </si>
  <si>
    <t xml:space="preserve">Ioan Mircea Coman, Ovidiu Chioncel </t>
  </si>
  <si>
    <t xml:space="preserve">Editura ETNA, București </t>
  </si>
  <si>
    <t>ISBN 978-973-1985-23-7</t>
  </si>
  <si>
    <t>Tratat de chirurgie a neoplasmului endometrial avansat Patriciu Achimas Cadariu, Nicolae Bacalbasa, Alexandru Blidaru, sub redactia Nicolae Suciu, capitolul. Metastazele cerebrale în neoplasmul endometrial</t>
  </si>
  <si>
    <t xml:space="preserve">Editura Carol Davila, Bucuresti </t>
  </si>
  <si>
    <t>20 pg</t>
  </si>
  <si>
    <t xml:space="preserve">Zilele Medicinii dentare sibiene </t>
  </si>
  <si>
    <t>Stef Laura, Stetiu Mircea</t>
  </si>
  <si>
    <t>http://www.stomasibiu.wordpress.com/</t>
  </si>
  <si>
    <t>Medic.ro</t>
  </si>
  <si>
    <t>Cormos, G (Cormos, Gabriela)](ULBS) ; Ionas, M (Ionas, Mona)(ULBS) ; Bota, G (Bota, Gabriela] (ULBS); Step, L (Step, Laura) (ULBS); Boitor, GC (Boitor, Gheorghe Cornel) (ULBS); Ormenisan, A (Ormenisan, Alina)(UMF Targu Mures); Maris, M (Maris, Marius)(Titu Maiorescu University of Bucharest) ; Mitariu, MC (Mitariu, Mihaela Cernusca)(ULBS)</t>
  </si>
  <si>
    <t>The Contribution of Salivary pH in Periodontal Health Assessment</t>
  </si>
  <si>
    <t>Specific Sialochemical and Sialometric Changes and Cariogenic Risk in Patients with Primary Sjogren's Syndrome    Ancuta, C (Ancuta, Codrina) ; Ghiorghe, CA (Ghiorghe, Cristina Angela); Chirieac, R (Chirieac, Rodica)] ; Pendefunda, AAC (Pendefunda, Alice Arina Ciocan) ; Iordache, C (Iordache, Cristina), REVISTA DE CHIMIE, 2017 ,68(9):2135-2138;</t>
  </si>
  <si>
    <t>http://www.revistadechimie.ro/pdf/42%20ANCUTA%20C%209%209%207.pdf</t>
  </si>
  <si>
    <t>Salivary Diagnosis - Clinical Uses in Assessing Oral InflammationStanescu, II (Stanescu, Iulia Ioana) ; Totan, A (Totan, Alexandra) ; Rus, F (Rus, Florentina) ; Miricescu, D (Miricescu, Daniela) ; Mocanu, B (Mocanu, Brandusa) ; Calenic, B (Calenic, Bogdan) ; Greabu, M (Greabu, Maria), REVISTA DE CHIMIE,2017,  68(6):1201-1204;</t>
  </si>
  <si>
    <t>http://www.revistadechimie.ro/pdf/11%20STANESCU%20IULIA%206%2017.pdf</t>
  </si>
  <si>
    <t>Cormos, G (Cormos, Gabriela)](ULBS) ; Ionas, M (Ionas, Mona)(ULBS) ; Bota, G (Bota, Gabriela](ULBS) ; Step, L (Step, Laura)(ULBS) ; Boitor, GC (Boitor, Gheorghe Cornel)(ULBS) ; Ormenisan, A (Ormenisan, Alina)(ULBS) (UMF Targu Mures); Maris, M (Maris, Marius)(Titu Maiorescu University of Bucharest) ; Mitariu, MC (Mitariu, Mihaela Cernusca)(ULBS)</t>
  </si>
  <si>
    <t>Assesment of Synovial Fluid pH in Osteoarthritis of the HIP and Knee Roman, MD (Roman, Mihai Dan)[ 1 ] ; Fleaca, RS (Fleaca, Radu Sorin)[ ; Boicean, A (Boicean, Adrian) ; Bratu, D (Bratu, Dan) ; Birlutiu, V (Birlutiu, Victoria)] ; Rus, LL (Rus, Luca Lieu) ; Tantar, C (Tantar, Cristian) ; Mitariu, SIC (Mitariu, Sebastian Ioan Cernusca), REVISTA DE CHIMIE,2017, 68(6):1242-1244;</t>
  </si>
  <si>
    <t xml:space="preserve">Influence of the Light Curing Source on the Biological Properties of a Self
Etching Adhesive </t>
  </si>
  <si>
    <t>Study upon the Mechanical Properties of Most Used Dental Restoration Materials, D. Cotoros, A. StanciuM. M. Scutariunternational Conference on Advancements of Medicine and Health Care through Technology; 12th - 15th October 2016, Cluj-Napoca, Romania. IFMBE Proceedings, vol 59. Springer International Publishing AG 2017</t>
  </si>
  <si>
    <t>https://link.springer.com/chapter/10.1007/978-3-319-52875-5_72</t>
  </si>
  <si>
    <t xml:space="preserve"> Scopus </t>
  </si>
  <si>
    <t>Mona Ionaș, Adela Dăncilă,(Privat practice, Sibiu, Sibiu, Romania)</t>
  </si>
  <si>
    <t>Dental care awareness among mothers of children from disadvantaged socioeconomic backgrounds in Romania</t>
  </si>
  <si>
    <t>Programa educativo de higiene dental
en preescolares de contextos vulnerables.
La preparación psicológica parental y el rol docente, Martha Leticia Gaeta González y Judith Cavazos Arroyo Revista Iberoamericana de Educación , 2017, vol. 75, pp. 165-180</t>
  </si>
  <si>
    <t>https://rieoei.org/RIE/article/view/1252</t>
  </si>
  <si>
    <t>Goodle Scholar</t>
  </si>
  <si>
    <t>Adrian Pascu (ULBS), Valentin, Oleksik (ULBS), Bogdan, Pîrvu, (ULBS)Anca, Frăţilă, (ULBS)Mona Ionaş,(ULBS) Cornel Boitor(ULBS)</t>
  </si>
  <si>
    <t>Modern methods of study and resarch in mechanical engineering applied to medicine</t>
  </si>
  <si>
    <t>Finite element method analysis of the stress induced upon the dental
implant by the mastication process MIHAI BURLIBAŞA, ANDREEA ANGELA ŞTEŢIU, DRAGOȘ GEORGE
MARINESCU, Romanian Biotechnological Letters, 2017, Vol22, Nr.4, pp.12706-12714</t>
  </si>
  <si>
    <t>https://www.rombio.eu/vol22nr4/4_Burlibasa%20final.pdf</t>
  </si>
  <si>
    <t>Adela Dăncilă(Privat practice, Sibiu, Sibiu, Romania), Mona Ionaș, (ULBS)</t>
  </si>
  <si>
    <t>The evaluation of the satisfaction degree in a dental practice in Sibiu</t>
  </si>
  <si>
    <t>STUDY REGARDING PATIENT SATISFACTION WITHIN THE EMERGENCY DENTAL OFFICE OF THE EMERGENCY ROOM OF MOBILE EMERGENCY SERVICE FOR RESUSCITATION AND EXTRICATION (UPU-SMURD) SIBIU.,Țânțar, Cristian Alexandru; Domnariu, Carmen Daniela Acta Medica Transilvanica, 2017, 22(1):17-19</t>
  </si>
  <si>
    <t>http://www.amtsibiu.ro/Arhiva/2017/Nr1-en/Tantar2.pdf</t>
  </si>
  <si>
    <t xml:space="preserve">Google Scholar, EBSCOhost, Index Copernicus, URLICH S, Directory of Research Journal Indexing( DRJI), Directory of Open Access Journals (DOAJ), GENAMICS </t>
  </si>
  <si>
    <t>Associating certain salivary parameters with oral health for a group of patients with type II diabetes mellitus, REV. CHIM 2016, 67(11), 2314-2317.</t>
  </si>
  <si>
    <t>ELISABETA ANTONESCU, MARIA TOTAN, GHEORGHE CORNEL BOITOR, JULIANNA SZAKACS, SINZIANA CALINA SILISTEANU, SORIN RADU FLEACA, SEBASTIAN CERNUSCA MITARIU, BOGDAN HORATIU SERB. The Reference Intervals Used in Pediatric Medical Analysis Laboratories to Interpret the Results Analysis for Total Serum Calcium. Revista de Chimie 2017, 68 (2), pp. 243-245. ISSN 2537-5733 ISSN-L 1582-9049</t>
  </si>
  <si>
    <t>http://www.revistadechimie.ro/pdf/ANTONESCU%20ELI%202%2017.pdf</t>
  </si>
  <si>
    <t>WoS + SCOPUS</t>
  </si>
  <si>
    <t>http://www.revistadechimie.ro/article_eng.asp?ID=5649</t>
  </si>
  <si>
    <t>http://www.revistadechimie.ro/article_eng.asp?ID=5652</t>
  </si>
  <si>
    <t>Cormos G, Ionas M, Bota G, Stef L, Boitor GC , Ormenisan A , Maris M,  Cernusca Mitariu M</t>
  </si>
  <si>
    <t>The contribution of salivary pH in periodontal health assessment</t>
  </si>
  <si>
    <t>Ionas, M. , Mitariu, S.I.C. , Dancila, A.The capacity of a specific anti-streptococcus mutans monoclonal antibodies test to identify the diabetic patients with increased risk of periodontal disease revisa de Chimie Volume 68, Issue 11, November 2017, Pages 2556-2559</t>
  </si>
  <si>
    <t>https://www-scopus-com.am.e-nformation.ro/record/display.uri?origin=citedby&amp;eid=2-s2.0-85038418997&amp;citeCnt=5&amp;noHighlight=false&amp;sort=plf-f&amp;src=s&amp;sid=e06ab69e5c7860d690f5420e80591a07&amp;sot=autdocs&amp;sdt=autdocs&amp;sl=18&amp;s=AU-ID%2855355059900%29&amp;relpos=0</t>
  </si>
  <si>
    <t>Cormos G, Ionas M, Bota G, Stef L, Bota, Ormenisan , Maris M,  Cernusca Mitariu M</t>
  </si>
  <si>
    <t>Ancuta, C. , Ghiorghe, C.A. , Chirieac, R.Specific sialochemical and sialometric changes and cariogenic risk in patients with primary sjogren's syndrome Revista  de chimie Volume 68, Issue 9, September 2017, Pages 2135-2138</t>
  </si>
  <si>
    <t>https://www-scopus-com.am.e-nformation.ro/record/display.uri?origin=citedby&amp;eid=2-s2.0-85032449517&amp;citeCnt=5&amp;noHighlight=false&amp;sort=plf-f&amp;src=s&amp;sid=e06ab69e5c7860d690f5420e80591a07&amp;sot=autdocs&amp;sdt=autdocs&amp;sl=18&amp;s=AU-ID%2855355059900%29&amp;relpos=1</t>
  </si>
  <si>
    <t>Cormos G, Ionas M, Bota G, Stef L,  Boitor GC, Ormenisan A , Maris M,  Cernusca Mitariu M</t>
  </si>
  <si>
    <t>https://www-scopus-com.am.e-nformation.ro/record/display.uri?origin=citedby&amp;eid=2-s2.0-85023773211&amp;citeCnt=5&amp;noHighlight=false&amp;sort=plf-f&amp;src=s&amp;sid=e06ab69e5c7860d690f5420e80591a07&amp;sot=autdocs&amp;sdt=autdocs&amp;sl=18&amp;s=AU-ID%2855355059900%29&amp;relpos=2</t>
  </si>
  <si>
    <t>Cormos G, Ionas M, Bota G, Stef L, Boitor GC , Ormenisan , Maris M,  Cernusca Mitariu M</t>
  </si>
  <si>
    <t>Stanescu, I.I., Totan, A., Rus, F., (...), Calenic, B., Greabu, M.Salivary diagnosis - Clinical uses in assessing oral inflammationRevista de Chimie
68(6), pp. 1200-1203</t>
  </si>
  <si>
    <t>https://www-scopus-com.am.e-nformation.ro/authid/detail.uri?origin=resultslist&amp;authorId=6602250883&amp;zone=</t>
  </si>
  <si>
    <t>Modelling and Finite Element Method in Dentistry</t>
  </si>
  <si>
    <t>G Cosoli, L Scalise, G Tricarico, P Russo and G Cerri. Bioimpedance measurements in dentistry to detect inflammation: numerical modelling and experimental results. Published 22 May 2017 • © 2017 Institute of Physics and Engineering. Medicine Physiological  Measurement, Volume 38, Number 6</t>
  </si>
  <si>
    <t xml:space="preserve">http://iopscience.iop.org/article/10.1088/1361-6579/aa5c7b/pdf </t>
  </si>
  <si>
    <t>The influence of the chemical composition of the saliva buffer capacity and the salivary pH on children with diabetes compared to non–diabetics.</t>
  </si>
  <si>
    <t xml:space="preserve">Ionas, M ,  Mitariu, SIC , Dancila, A, Ionas, TH, Comaneanu, RM,  Botoaca, O,  Mitariu, MMC. The Capacity of a Specific Anti-Streptococcus Mutans Monoclonal Antibodies Test to Identify the Diabetic Patients with Increased Risk of Periodontal Disease. REVISTA DE CHIMIE. Volume: 68. Issue: 11. Pages: 2556-2559, 2017 </t>
  </si>
  <si>
    <t>http://www.revistadechimie.ro/article_eng.asp?ID=5927</t>
  </si>
  <si>
    <t>THE MINIMAL BURR DIMENSIONING OF TEETH PREPARATIONS TO BE RESTORED WITH BIOMATERIALS</t>
  </si>
  <si>
    <t>https://www.rombio.eu/vol22nr4/cuprins.htm</t>
  </si>
  <si>
    <t>Dimensioning Initial Preparation for Dental Incisal Reconstruction with Biomaterials</t>
  </si>
  <si>
    <t>Determining the Temperature Field at Welding the Polyethylene Sockets</t>
  </si>
  <si>
    <t xml:space="preserve">ADRIANA MARIANA BORS, NICOLETA BUTOI, ALINA RUXANDRA CARAMITU, VIRGIL MARINESCU, IOSIF LINGVAY. The thermooxidation and resistance to moulds action of some polyethylene sorts used at anticorrosive insulation of the underground pipelines. Materiale PlasticeVolume 54, Issue 3, September 2017, Pages 447-452 </t>
  </si>
  <si>
    <t>http://www.revmaterialeplastice.ro/article_eng.asp?ID=4869</t>
  </si>
  <si>
    <t xml:space="preserve">BOGDAN DAN TOTOLICI1,2), CARMEN NEAMŢU1,2), FLORIAN DOREL BODOG3), SIMONA GABRIELA BUNGĂU4), DAN SILVIU GOLDIŞ 1,2), MARIUS MATEI5), OCTAVIAN AUREL ANDERCOU6), OANA LUCIA AMZA1), ZSOLT GYORI1), LILIANA COLDEA7) 1)Department of General Medicine, Faculty of Medicine, “Vasile Goldiş” Western University, Arad, Romania 2)General Surgery Unit, Emergency County Hospital, Arad, Romania 3)Department of Surgery, Faculty of Medicine and Pharmacy, University of Oradea, Romania 4)Department of Pharmacy, Faculty of Medicine and Pharmacy, University of Oradea, Romania 5)Department of Histology, Faculty of Medicine, University of Medicine and Pharmacy of Craiova, Romania 6)Department of Surgery, “Iuliu Haţieganu” University of Medicine and Pharmacy, Cluj-Napoca, Romania; Clinic of Surgery II, Emergency County Hospital, Cluj-Napoca, Romania 7)Department of Dental Medicine and Nursing, “Victor Papilian” Faculty of Medicine, “Lucian Blaga” University of Sibiu, Romania </t>
  </si>
  <si>
    <t>Acinic cell carcinoma of minor salivary glands – case report, CAMELIA LIANA BUHAŞ1,2), ELENA ROŞCA3), GABRIELA MUŢIU1), ALINA CRISTIANA VENTER1,3),BOGDAN ADRIAN BUHAŞ3), RĂZVAN COUŢI4), CAMELIA FLORENTINA CIOBANU1), DRAGOŞ MIRCEA ROŞCA3), Rom J Morphol Embryol 2017, 58(3):1003–1007</t>
  </si>
  <si>
    <t>https://www.researchgate.net/publication/320879999_Acinic_cell_carcinoma_of_minor_salivary_glands_-_Case_report</t>
  </si>
  <si>
    <t>R Volovici, A Fratila, LG Bera, I Moisil (pensionar)</t>
  </si>
  <si>
    <t>Digital Libraries Impact on Students' Learning Behaviour. Case Study: Medical Students</t>
  </si>
  <si>
    <t>Octavia-Luciana MADGE, CURRENT STAGE OF APPLICATION OF THE KNOWLEDGE MANAGEMENT PROCESS IN ROMANIAN ACADEMIC LIBRARIES, Editura Universităţii Naţionale de Apărare „Carol I”</t>
  </si>
  <si>
    <t>https://scholar.google.ro/scholar?cites=2042089844209398071&amp;as_sdt=2005&amp;sciodt=0,5&amp;hl=ro</t>
  </si>
  <si>
    <t>Editura Universităţii Naţionale de Apărare „Carol I”</t>
  </si>
  <si>
    <t>The current insight on dual renin-angiotensin system blockade: A data review with a focus on safety</t>
  </si>
  <si>
    <t>Vinereanu, V. , Peride, I. , David, C.et all The effect of altered redox homeostasis on vascular wall elasticity in patients with chronic kidney disease , Revista de Chimie 2017</t>
  </si>
  <si>
    <t>http://www.revistadechimie.ro/pdf/14%20VINEREANU%206%2017.pdf</t>
  </si>
  <si>
    <t>scopus</t>
  </si>
  <si>
    <t>Farcaș, A (CIM), Gligor, F(ULBS), Bucș, C.(CIM), Mogoșan, C.(UMF CJ), Bojiță, M. (UMF CJ), Dumitrașcu, D.(UMF CJ)</t>
  </si>
  <si>
    <t>Streinu-Cercel, A. , Sandulescu, O. , Manolache, D. Drug-drug interaction (DDI) tools – useful versus mandatory in the management of difficult to treat patients with chronic HCV infection , Farmacia 2017</t>
  </si>
  <si>
    <t>http://www.revistafarmacia.ro/201701/art-22-Streinu_Cercel_136-141.pdf</t>
  </si>
  <si>
    <t>Shen, L. , Zhang, T. , Lu, H. Overexpression of AGT promotes bronchopulmonary dysplasis via the JAK/STAT signal pathway , Oncotarget  2017</t>
  </si>
  <si>
    <t>https://www.ncbi.nlm.nih.gov/pmc/articles/PMC5707082/</t>
  </si>
  <si>
    <t>Irinel-raluca parepa, andra-iulia suceveanu, laura mazilu, Aqel mohamed, daniel niţă, liliana-ana tuţă Preventing cardiac complications after non Cardiac non-vascular surgery by using perioperative statin therapy–a prospective study in constanta county,romania, Farmacia 2017</t>
  </si>
  <si>
    <t>http://www.revistafarmacia.ro/201701/art-19-Parepa_Tuta_120-124.pdf</t>
  </si>
  <si>
    <t>Vicaş, L.(UO), Teuşdea(UO), A, Vicaş, S(UO), Marian, E(UO), Tunde, J.(UO), Mureşan, M.(UO), Gligor, F.(ULBS)</t>
  </si>
  <si>
    <t>Assessment of antioxidant capacity of some extracts for further use in therapy</t>
  </si>
  <si>
    <t>Sevastre, B. , Sárpataki, O. , Stan, R.L. Anticancer activity of Euonymus europaeus fruits extract on human melanoma cells , Farmacia 2017</t>
  </si>
  <si>
    <t>http://www.revistafarmacia.ro/201701/art-09-Sevastre_Lucaciu_56-62.pdf</t>
  </si>
  <si>
    <t>Nicolae Leopold ab,  SimonaCîntă-Pînzaru a, MonicaBaia a, Elisabeta Antonescu c, OnucCozar a, WolfgangKiefer b, JürgenPopp d
a
Faculty of Physics, Babeş-Bolyai University, Kogălniceanu 1, 400084 Cluj-Napoca, Romania
b
Institut für Physikalische Chemie, Universität Würzburg, Am Hubland, 97074 Würzburg, Germany
c
Victor Papilian Faculty of Medicine, Lucian Blaga University, Lucian Blaga 2, 550169 Sibiu, Romania
d
Institut für Physikalische Chemie, Friedrich Schiller Universität Jena, Helmholtzweg 4, 07743 Jena, Germany</t>
  </si>
  <si>
    <t>Raman and surface-enhanced Raman study of thiamine at different pH values</t>
  </si>
  <si>
    <t>https://link.springer.com/article/10.1007/s00289-017-2128-6</t>
  </si>
  <si>
    <t>https://ac.els-cdn.com/S111006211730051X/1-s2.0-S111006211730051X-main.pdf?_tid=d1f37854-1285-11e8-ae4e-00000aab0f6c&amp;acdnat=1518722840_1adefa4c63a8f8aec4ebe0297a447748</t>
  </si>
  <si>
    <t>https://www.sciencedirect.com/science/article/pii/S0928493116312917#!</t>
  </si>
  <si>
    <t>http://www.tandfonline.com/doi/abs/10.1080/15685551.2016.1273436</t>
  </si>
  <si>
    <t>https://search.proquest.com/openview/324889a988f7a7cbb55fa8cb1abfd3eb/1?pq-origsite=gscholar&amp;cbl=2046308</t>
  </si>
  <si>
    <t>Radu TG, Mogoantă L, Busuioc CJ, Stănescu C, Grosu F., 
Department of Histology, Faculty of Medicine, University of Medicine and Pharmacy of Craiova, Romania; laurentiu_mogoanta@yahoo.com, Lucian Blaga University of Sibiu, faculty of Medicine</t>
  </si>
  <si>
    <t>Histological and immunohistochemical aspects of papillary thyroid cancer.</t>
  </si>
  <si>
    <t>Ruo-yang Shi, Qiu-ying Yao, Qin-yi Zhou, Qing Lu,  Shi-teng Suo, Jun Chen, Wen-jie Zheng, Yong-ming Dai,  Lian-ming Wu, Jian-rong  Xu, Preliminary study of diffusion kurtosis imaging in thyroid nodules and its histopathologic correlation, European Radiology, November 2017, Volume 27, Issue 11, pp 4710–4720</t>
  </si>
  <si>
    <t>https://link.springer.com/article/10.1007/s00330-017-4874-0</t>
  </si>
  <si>
    <t>DELIA CIOBANU APOSTOL, IRINA-DRAGA CĂRUNTU, LUDMILA LOZNEANU,
ELENA CORINA ANDRIESCU, SIMONA ELIZA GIUŞCĂ, HER-2/neu expression in different histological
subtypes of papillary thyroid carcinoma, Rom J Morphol Embryol 2017, 58(2):439–444</t>
  </si>
  <si>
    <t>https://pdfs.semanticscholar.org/1149/402d985cbc20363c76ede5e2cff71a773d2e.pdf</t>
  </si>
  <si>
    <t xml:space="preserve">SABIN SORIN BADI1), MARIA-CAMELIA FOARFĂ2), NICOLAE RÎCĂ3), FLORIN GROSU4), CASIANA STĂNESCU5)
1)Department of Urology, Emergency County Hospital, Craiova, Romania
2)Department of Pathology, Emergency County Hospital, Craiova, Romania
3)Department of Obstetrics and Gynecology, University of Medicine and Pharmacy of Craiova, Romania
4)Department of Histology, “Victor Papilian” Faculty of Medicine, “Lucian Blaga” University of Sibiu, Romania
5)Department of Obstetrics and Gynecology, Faculty of Medicine, “Vasile Goldiş” Western University, Arad, Romania </t>
  </si>
  <si>
    <t>Etiopathogenic, therapeutic and histopathological aspects upon the anterior vaginal wall prolapse</t>
  </si>
  <si>
    <t xml:space="preserve">Anna Ivanova, Vaagnaorganite prolaps naistel ja selle füsioteraapia
Pelvic organ prolapse in female and physiotherapy
, </t>
  </si>
  <si>
    <t>http://dspace.ut.ee/bitstream/handle/10062/59212/Ivanova_Anna.pdf</t>
  </si>
  <si>
    <t xml:space="preserve">OCTAVIAN Istrătoaie, Ionica Pirici, ANCA-MARIA OfiŢeru, FLORIN Grosu, Alice Brinzea, Lavinia Olar, IC Efrem, Department of Cardiology, University of Medicine and Pharmacy of Craiova, Romania
2)Department of Anatomy, University of Medicine and Pharmacy of Craiova, Romania
3)Research Center for Microscopic Morphology and Immunology, University of Medicine and Pharmacy of Craiova,
Romania
4)Department of Histology, “Victor Papilian” Faculty of Medicine, “Lucian Blaga” University of Sibiu, Romania
5)Department of Pathophysiology, “Carol Davila” University of Medicine and Pharmacy, Bucharest, Romania
6)Department of Histology, University of Medicine and Pharmacy of Craiova, Romania
7)Department of Internal Medicine, Faculty of Dental Medicine, University of Medicine and Pharmacy of Craiova,
Romania </t>
  </si>
  <si>
    <t>HEALTH PROMOTION THROUGH INTERVENTIONS REGARDING HEALTHY FOOD AND PHYSICAL EDUCATION IN CHILDREN</t>
  </si>
  <si>
    <t>DOMNARIU CARMEN DANIELA</t>
  </si>
  <si>
    <t>ACTA MEDICA TRANSILVANICA- SUPPLEMENT  September 2017;22(3):1-2</t>
  </si>
  <si>
    <t>SUPPLEMENT  September 2017;22(3):1-2</t>
  </si>
  <si>
    <t>1-2</t>
  </si>
  <si>
    <t xml:space="preserve">Particularități în alegerea tratamentului farmacologic al pacientului hipertensiv </t>
  </si>
  <si>
    <t>Loredana Piloff</t>
  </si>
  <si>
    <t xml:space="preserve">Anul XIV.nr.115( 1/ 2017) </t>
  </si>
  <si>
    <t>62-64</t>
  </si>
  <si>
    <t>ISSN 1584-3513, e ISSN 2066-8244, ISSN-L 154-3513</t>
  </si>
  <si>
    <t>Coordonate pentru educația pacientului cu terapie antitrombotică</t>
  </si>
  <si>
    <t>anul XIV, nr 118 ( 4/ 2017)</t>
  </si>
  <si>
    <t>86-88</t>
  </si>
  <si>
    <t>ISSN 1584-3513, e-ISSN 2066- 8244, ISSN- L 1584- 3513</t>
  </si>
  <si>
    <t>REZOLVAREA DISFUNCTIILOR OCLUZALE</t>
  </si>
  <si>
    <r>
      <rPr>
        <sz val="10"/>
        <color indexed="8"/>
        <rFont val="Times New Roman"/>
        <family val="1"/>
      </rPr>
      <t>Gligor Mihaela Romanita,</t>
    </r>
    <r>
      <rPr>
        <sz val="10"/>
        <color indexed="8"/>
        <rFont val="Times New Roman"/>
        <family val="1"/>
      </rPr>
      <t xml:space="preserve"> Cernusca Mitariu Sebastian</t>
    </r>
  </si>
  <si>
    <t>Congresul Romano-Iordanian de Medicina si Farmacie - Editia VIII, Vol. I. Volum de rezumate, http://www.conferences.ulbsibiu.ro/corimf/about.html</t>
  </si>
  <si>
    <t>Importanta inregistrarii cu arc facial la supraproteze</t>
  </si>
  <si>
    <t>Gligor Mihaela Romanita</t>
  </si>
  <si>
    <t>Fitoterapia in tratamentul afectiunilor cronice parodontale</t>
  </si>
  <si>
    <t>Splintingul estetic în bola parodontală</t>
  </si>
  <si>
    <t xml:space="preserve"> Mona Ionaș</t>
  </si>
  <si>
    <t>CORIMF 2017, Congresul Rromâno-Iordanian de Medicină și Farmacie, Ediția  aVII a, Sibiu, 18-22 mai 2017, Vol1 rezumate, pp. 72, ISSN 2559-1029, ISSN-L 2559-1029</t>
  </si>
  <si>
    <t>http://www.conferences.ulbsibiu.ro/corimf/program.html</t>
  </si>
  <si>
    <t>Este fractura coronară o problemă?</t>
  </si>
  <si>
    <t>Zilele Medicinii Dentare sibiene, ediția a II-a, 2017, Volum rezumate, ISSN 2537 38501, pp 6</t>
  </si>
  <si>
    <t>Permeabilitatea dentinară - noțiune esențială pentru tehnicile adezive - pe de o parte și reacțiile pulpare pe de altă parte</t>
  </si>
  <si>
    <t>Zilele Medicinii Dentare Sibiene - Ediția a II-a „Interdisciplinaritate în Medicina Dentară”</t>
  </si>
  <si>
    <t>Pregătirea suprafețelor ceramice pentru o adeziune optimă</t>
  </si>
  <si>
    <t>Tehnicile adezive și utilizarea lor în Medicina Dentară</t>
  </si>
  <si>
    <t>First Aid , more than BLS in the Dental Office</t>
  </si>
  <si>
    <t>Iris Muresan</t>
  </si>
  <si>
    <t>Why catheter ablation is not the final step in paroxysmal supraventricular tachycardia?</t>
  </si>
  <si>
    <r>
      <t xml:space="preserve">Petruta Ioana Ciorogariu,
</t>
    </r>
    <r>
      <rPr>
        <i/>
        <sz val="10"/>
        <color indexed="8"/>
        <rFont val="Arial Narrow"/>
        <family val="2"/>
      </rPr>
      <t xml:space="preserve"> </t>
    </r>
    <r>
      <rPr>
        <sz val="10"/>
        <color indexed="8"/>
        <rFont val="Arial Narrow"/>
        <family val="2"/>
      </rPr>
      <t xml:space="preserve">Constantin Cosmin Piturlea, Victoria Ardeleanu, Gabriela Diana Dendrinos, Sorin Ifrim, Iris Muresan , Irina Prisacariu,Constanta Stoica </t>
    </r>
  </si>
  <si>
    <t>EUSEM</t>
  </si>
  <si>
    <t>www.eusemcongress.org/</t>
  </si>
  <si>
    <t>Athens. 23-27 septembrie 2017</t>
  </si>
  <si>
    <t>Assesment of poiytrauma severity using scoring systems</t>
  </si>
  <si>
    <t> Prisacariu Irina, Muresan Iris Codruta, Ardeleanu Victoria, Ciorogariu Petruta Ioana,Dendrinos Gabriela Diana, Ifrim Sorin, Piturlea Cosmin Constantin, Stoica Constanta</t>
  </si>
  <si>
    <t>Athens, 23-27 septembrie 2017</t>
  </si>
  <si>
    <t>Tratamentul hipertensivului este o cursă cu obstacole</t>
  </si>
  <si>
    <t>Conferința Națională de Medicina Familiei- 30.03- 2 .04.2017, București</t>
  </si>
  <si>
    <t>amf-b.ro/conferinta-nationala-de-medicina-familiei-editia-a-xiii-a-30-martie-2-aprilie, www.cnmf.ro</t>
  </si>
  <si>
    <t>30.03-02.04.2017</t>
  </si>
  <si>
    <t>Managementul terapeutic optim al pacientului cu fibrilație atrială non-valvulară</t>
  </si>
  <si>
    <t xml:space="preserve">A III-a Conferință Națională a Medicilor de Familie,
cu tema ”Abordarea multidisciplinară a  pacientului. Orchestra completă respectă partitura”10-13 mai 2017,  Cluj-Napoca
</t>
  </si>
  <si>
    <t>www.cnmf.ro</t>
  </si>
  <si>
    <t>Monitorizarea pacientului cu regurgitare mitrală și insuficiență mitrală în cabinetul medicului de familie</t>
  </si>
  <si>
    <t xml:space="preserve">Al 56-lea Congres Național de Cardiologie, 20-23 septembrie 2017, Sinaia </t>
  </si>
  <si>
    <t xml:space="preserve">www.cardioportal.ro </t>
  </si>
  <si>
    <t xml:space="preserve">20-23 septembrie 2017 </t>
  </si>
  <si>
    <t>Rolul asistentei medicale în recuperarea pacientului cu artroplastie totală de genunchi</t>
  </si>
  <si>
    <t>Pintea Alina Liliana</t>
  </si>
  <si>
    <t>FEMD5</t>
  </si>
  <si>
    <t xml:space="preserve">PINTEA ALINA </t>
  </si>
  <si>
    <t>Osteoartrita - algoritm de diagnostic și tratament.</t>
  </si>
  <si>
    <t>Artrozele - criterii de diagnostic</t>
  </si>
  <si>
    <t>Conferința " Legislație și multidisciplinaritate în medicina muncii " www.atmm.ro</t>
  </si>
  <si>
    <t>http://www.atmm.ro</t>
  </si>
  <si>
    <t>TRATAMENTUL PROFILACTIC AL ANOMALIILOR DENTO-MAXILARE</t>
  </si>
  <si>
    <t>TRANSPOZIȚIA DENTARĂ</t>
  </si>
  <si>
    <t>ANOMALIILE DENTARE DE NUMĂR- FRECVENȚĂ ȘI CONDUITĂ TERAPEUTICĂ</t>
  </si>
  <si>
    <t>SACEALEANU ADRIANA</t>
  </si>
  <si>
    <t xml:space="preserve">Metode modderne de diagnostc in patologia orala </t>
  </si>
  <si>
    <t>Congresul Romano-Iordanian de Medicina si Farmacie - Editia VIII, Vol. I. Volum de rezumate, pag 65 http://www.conferences.ulbsibiu.ro/corimf/about.html</t>
  </si>
  <si>
    <t xml:space="preserve">Cavitatea orala, sediul de debut al unor afectiuni sistemice </t>
  </si>
  <si>
    <t>Congresul Romano-Iordanian de Medicina si Farmacie - Editia VIII, Vol. I. Volum de rezumate, pag 76 http://www.conferences.ulbsibiu.ro/corimf/about.html</t>
  </si>
  <si>
    <t>Iinnterdisciplinaritate  in medicina dentara: pacientul cu afcetiuni sistemice</t>
  </si>
  <si>
    <r>
      <t>Zilele Medicinii Dentare Sibiene ed A II-a</t>
    </r>
    <r>
      <rPr>
        <sz val="10"/>
        <color indexed="8"/>
        <rFont val="Times New Roman"/>
        <family val="1"/>
      </rPr>
      <t xml:space="preserve">  vol de rezumate ISSN2537-3051 ISSN -L 2537 3501 pag 31</t>
    </r>
  </si>
  <si>
    <t>LEGĂTURA ÎNTRE BOALA PARODONTALĂ ȘI DEPRESIE</t>
  </si>
  <si>
    <t>Andreea Angela Ștețiu, Mircea Ștețiu</t>
  </si>
  <si>
    <t>IMPACTUL BOLII PARODONTALE ASUPRA CALITĂȚII VIEȚII</t>
  </si>
  <si>
    <t>LASEROTERAPIA ÎN BOALA PARODONTALĂ</t>
  </si>
  <si>
    <t>Mircea Ștețiu, Andreea Angela Ștețiu</t>
  </si>
  <si>
    <t>Tratamentul Neoplasmului și AfecţiuniLE parodontale</t>
  </si>
  <si>
    <t>METODA ELEMENTULUI FINIT (FEM) ȘI IMPLANTOLOGIA ORALĂ</t>
  </si>
  <si>
    <t>TERAPIE ALTERNATIVĂ ÎN BOALA PARODONTALĂ</t>
  </si>
  <si>
    <t>Principii de educaţie la pacienţii cu astm bronşic</t>
  </si>
  <si>
    <t>Principii de educaţie la pacienţii cu hipertensiune arterială</t>
  </si>
  <si>
    <t>Perspectivele monitorizării ambulatorie a tensiunii arteriale</t>
  </si>
  <si>
    <t xml:space="preserve"> Conferința ZileIe Spitalului Clinic CF Iași, Volum de rezumate, Iași,http://news.umfiasi.ro/zilele-spitalului-clinic-c-f-iasi-2017/</t>
  </si>
  <si>
    <t>http://news.umfiasi.ro/zilele-spitalului-clinic-c-f-iasi-2017/</t>
  </si>
  <si>
    <t>24-29 octombrie 2017</t>
  </si>
  <si>
    <t>Aspecte clinico tehnice in restaurarea protetica cu ceramica imbogatita cu disilicat de litiu (IPS e.max)</t>
  </si>
  <si>
    <t>Anca Fratila</t>
  </si>
  <si>
    <t>Geometria limitei marginale cervicale in protezarea fixa</t>
  </si>
  <si>
    <t>Restaurari protetice din ceramica presata</t>
  </si>
  <si>
    <t>ROLUL MANAGEMENTULUI SI MARKETINGULUI ÎN MEDICINA DENTARĂ</t>
  </si>
  <si>
    <t>http://stomasibiu.wordpress.com/</t>
  </si>
  <si>
    <t>23-25 noi 2017</t>
  </si>
  <si>
    <t>Dinamica in relatiile ocluzale. Aplicatii practice</t>
  </si>
  <si>
    <t>Prevenirea contactelor premature si parafunctiilor in realizarea unor lucrari corecte si eficiente</t>
  </si>
  <si>
    <t>IMPLEMENTAREA PROGRAMELOR DE PROFILAXIE A CARIEI DENTARE ÎN MEDIUL RURAL</t>
  </si>
  <si>
    <t>Alina Cristian</t>
  </si>
  <si>
    <t>CUANTIFICAREA PLĂCII MUCO-BACTERIENE ȘI MONITORIZAREA CARIEI DENTARE LA COPII DE VÂRSTĂ ȘCOLARĂ MICĂ</t>
  </si>
  <si>
    <t>PREVENIREA CARIEI DENTARE LA COPIII INSTITUȚIONALIZAȚI DIN MEDIUL RURAL</t>
  </si>
  <si>
    <t>ENDODONTIA MODERNA-MICROSCOPUL IN ENDODONTIE. REPARAREA PERFORATIILOR RADICULARE CU MTA</t>
  </si>
  <si>
    <t>INGINERIA TISULARA IN ENDODONTIE</t>
  </si>
  <si>
    <t>TRATAMENTUL ENDODONTIC IN ERA IMPLANTELOR</t>
  </si>
  <si>
    <t>EVOLUȚIA MORBIDITĂȚII PRIN BOLI NECOMUNICABILE ÎN ROMÂNIA</t>
  </si>
  <si>
    <t xml:space="preserve">ALOCAREA RESURSELOR ÎN SISTEMUL SANITAR DIN ROMÂNIA </t>
  </si>
  <si>
    <t>STUDIU PRIVIND ACTIVITATEA CABINETULUI DE URGENȚE DENTARE DIN CADRUL UPU SMURD SIBIU</t>
  </si>
  <si>
    <t>ȚÂNTAR CRISTIAN, DOMNARIU CARMEN DANIELA</t>
  </si>
  <si>
    <t>STUDIU PRIVIND SATISFACȚIA PACIENȚILOR DIN CABINETUL DE URGENȚE DENTARE  UPU SMURD SIBIU</t>
  </si>
  <si>
    <t>Rolul asistentei medicalein satisfacerea nevoii de a se imbraca la pacientul hemiplegic adult</t>
  </si>
  <si>
    <t>COSMINA DIACONU</t>
  </si>
  <si>
    <t>Durerea lombară joasă de cauză mecanică – aspecte diagnostice și terapeutice. Revista Română de Sănătate Ocupațională</t>
  </si>
  <si>
    <t>Jurnalul oficial al Asociației Transilvane de Medicina Muncii</t>
  </si>
  <si>
    <t>www.atmm. ro</t>
  </si>
  <si>
    <t>Corelații între factorii de risc și regulile din “școala spatelui ” în durerea lombară joasă cu caracter mecanic</t>
  </si>
  <si>
    <t xml:space="preserve">Îngrijirea plăgilor postoperatorii în urma traumatismelor de părți moi din sfera O.M.F. </t>
  </si>
  <si>
    <t>Extracția resturilor radiculare irecuperabile prin alveolotomie</t>
  </si>
  <si>
    <t>Tehnici chirurgicale de îndepărtare a molarului de minte inferior semiinclus</t>
  </si>
  <si>
    <t>Utilizarea lamboului liber anterolateral de coapsă în reconstrucția defectelor postablative din sfera maxilo-facială</t>
  </si>
  <si>
    <t>Iulian Făgețan, Elena Tâlvan</t>
  </si>
  <si>
    <t>FAGETEAN IULIAN</t>
  </si>
  <si>
    <t xml:space="preserve">Reconstrucția cu lambou pectoral miocutanat în patologia tumorală oro-maxilo-facială </t>
  </si>
  <si>
    <t>IulianFagetan, Elena Tâlvan, Ștefan Pavel, Cosmina Radu, Mihaela Cernusca</t>
  </si>
  <si>
    <t>http://orl2017.medical-congresses.ro/</t>
  </si>
  <si>
    <t>17-20 mai 2017</t>
  </si>
  <si>
    <t>Prevenţia cariei dentare posibilităţi şi metode actuale</t>
  </si>
  <si>
    <t>CORNEL GH. BOITOR</t>
  </si>
  <si>
    <t xml:space="preserve">Sindromul metabolic si bolile parodontale: o asociere patogenetica ?, </t>
  </si>
  <si>
    <r>
      <t xml:space="preserve">CORNEL GH. BOITOR, </t>
    </r>
    <r>
      <rPr>
        <sz val="12"/>
        <color indexed="8"/>
        <rFont val="Arial"/>
        <family val="2"/>
      </rPr>
      <t>OVIDIU BOITOR</t>
    </r>
  </si>
  <si>
    <t xml:space="preserve">Impactul psihologic al edentatiei frontale la tinerii de 18-24 ani, </t>
  </si>
  <si>
    <r>
      <t xml:space="preserve">CORNEL GH. BOITOR, </t>
    </r>
    <r>
      <rPr>
        <sz val="12"/>
        <color indexed="8"/>
        <rFont val="Arial"/>
        <family val="2"/>
      </rPr>
      <t>MIHAELA RACHERIU, ELISABETA ANTONESCU</t>
    </r>
  </si>
  <si>
    <t>Indicatori actuali ai riscului la caria dentara</t>
  </si>
  <si>
    <t>Sisteme de ancorare- Locator R-Tx</t>
  </si>
  <si>
    <t>Diana Marza</t>
  </si>
  <si>
    <t>Radiografia panoramica la pacientul edentat total. Indicata sau neglijata?</t>
  </si>
  <si>
    <t>Optimizarea chirurgicala a campurilor protetice edentate total. Necesitate?</t>
  </si>
  <si>
    <t>Subcortical mapping of language pathways  in low grade glioma surgery</t>
  </si>
  <si>
    <t>Matei Claudiu, Filip Dan, Iulia Dancu, Elena Calvun, Sofia Nistor, Paul Flore</t>
  </si>
  <si>
    <t>Al 43-lea Congres al Societății Române de Neurochirurgie si a 3-lea Congres al Societății Sud-Est Europene de Neurochirurgie</t>
  </si>
  <si>
    <t>14-16 Septembrie</t>
  </si>
  <si>
    <t>Neurotoxoplasmosis – a case report</t>
  </si>
  <si>
    <t>Matei Claudiu, Birlutiu Victoria</t>
  </si>
  <si>
    <t>Traind Cu Spina Bifida</t>
  </si>
  <si>
    <t xml:space="preserve">Claudiu Matei, Livia Ognean, Gabriela Visa, Stelian Banciu, </t>
  </si>
  <si>
    <t xml:space="preserve">Al 40-lea Congres al Societății Române de Reabilitare Medicală cu participare internațională, </t>
  </si>
  <si>
    <t xml:space="preserve">27-30 septembrie </t>
  </si>
  <si>
    <t>The Efficiency Of The Lumbar Epidural Injections In The Treatment Of Low Back Pain And Radicular Leg Pain,</t>
  </si>
  <si>
    <t>Principles and current methods in treatement of dentine wounds</t>
  </si>
  <si>
    <t>92-93</t>
  </si>
  <si>
    <t>B+</t>
  </si>
  <si>
    <t>http://www.amtsibiu.ro/index.php?option=com_content&amp;view=article&amp;id=2999:principles-and-current-methods-in-the-treatment-of-dental</t>
  </si>
  <si>
    <t>Current techniques for layering of composite materials</t>
  </si>
  <si>
    <t>89-91</t>
  </si>
  <si>
    <t>http://www.amtsibiu.ro/index.php?option=com_content&amp;view=article&amp;id=2987:current-techniques-for-layering-of-composite-materials&amp;cati</t>
  </si>
  <si>
    <t>The mini percutaneous nephrolithotomy (mini-PCNL) technique in supine position using semi rigid urethroscope for reno-ureteral stones</t>
  </si>
  <si>
    <t>Reviata română de urologie</t>
  </si>
  <si>
    <t>1223-0650</t>
  </si>
  <si>
    <t>21-25</t>
  </si>
  <si>
    <t xml:space="preserve"> BDI</t>
  </si>
  <si>
    <t>http://revista-urologia.ro/category/2017/numarul-32017/</t>
  </si>
  <si>
    <t>Principles and current methods in the treatment of dental wounds</t>
  </si>
  <si>
    <t xml:space="preserve"> Cornel Boitor, Mona Ionaș, Gabriela Boța, Nicolae Grigore</t>
  </si>
  <si>
    <t xml:space="preserve">92-93 </t>
  </si>
  <si>
    <t xml:space="preserve">EBSCOhost, Index Copernicus, URLICH S, Directory of Research Journal Indexing( DRJI), Directory of Open Access Journals (DOAJ), GENAMICS </t>
  </si>
  <si>
    <t>http://www.amtsibiu.ro/Arhiva/2017/Nr2-en/Boitor.pdf</t>
  </si>
  <si>
    <t>DENTAL DECAY FREQUENCY AND THE EXPOSURE OF MUCO-BACTERIAL PLAQUE</t>
  </si>
  <si>
    <t>119-123</t>
  </si>
  <si>
    <t>BDI</t>
  </si>
  <si>
    <t xml:space="preserve">http://www.amtsibiu.ro/Arhiva/2017/Nr4-en/Cristian.pdf </t>
  </si>
  <si>
    <t>THE IMPACT OF CALCIUM HYDROXIDE ON THE PENETRATION OF ROOT FILING MATERIAL IN SIDE CANALS</t>
  </si>
  <si>
    <t>101-106</t>
  </si>
  <si>
    <t>http://www.amtsibiu.ro/Arhiva/2017/Nr4-en/Bota.pdf</t>
  </si>
  <si>
    <t>THE ROLE OF LOCO-REGIONAL SURGERY IN WOMEN WITH METASTATIC BREAST CANCER AT PRESENTATION</t>
  </si>
  <si>
    <t>Department of Surgery, Jules Bordet Institute, Université Libre de Bruxelles, Belgium</t>
  </si>
  <si>
    <t>36-40</t>
  </si>
  <si>
    <t>INDEX COPERNICUS, EBSCOhost™, ULRICH'S, OPEN J-GATE, DIRECTORY OF RESEARCH JOURNAL INDEXING (DRJI), DIRECTORY OF OPEN ACCESS JOURNALS (DOAJ), GENAMICS.</t>
  </si>
  <si>
    <t>http://www.amtsibiu.ro/Arhiva/2017/Nr2-en/Pop.pdf</t>
  </si>
  <si>
    <t>ALINA CRISTIAN, BOTA GABRIELA</t>
  </si>
  <si>
    <t xml:space="preserve">EVALUATION OF PARENTAL KNOWLEDGE ABOUT ORAL
HEALTH OF A PRESCHOOL CHILDREN POPULATION </t>
  </si>
  <si>
    <t xml:space="preserve">ISSN 2285-7079, ISSN-L 1453-1968     </t>
  </si>
  <si>
    <t>p.6-8</t>
  </si>
  <si>
    <t>IDB
INDEX COPERNICUS, EBSCOhost™, ULRICH'S, OPEN J-GATE, DIRECTORY OF RESEARCH JOURNAL INDEXING (DRJI), DIRECTORY OF OPEN ACCESS JOURNALS (DOAJ), GENAMICS</t>
  </si>
  <si>
    <t>http://www.amtsibiu.ro/Arhiva/2017/Nr4-en/Dinea.pdf</t>
  </si>
  <si>
    <t xml:space="preserve">MANAGEMENT OF FLUOR DEFENDER USAGE FOR
PRESCHOOL CHILDREN. CASE REPORT </t>
  </si>
  <si>
    <t>ISSN 2285-7079, ISSN-L 1453-1968</t>
  </si>
  <si>
    <t>p.107-109</t>
  </si>
  <si>
    <t xml:space="preserve">http://www.amtsibiu.ro/Arhiva/2017/Nr4-en/Dinea2.pdf </t>
  </si>
  <si>
    <t>STUDY REGARDING THE ACTIVITY OF THE EMERGENCY DENTAL OFFICE WITHIN THE EMERGENCY ROOM OF MOBILE EMERGENCY SERVICE FOR RESUSCITATION AND EXTRICATION (UPU-SMURD) SIBIU</t>
  </si>
  <si>
    <t>1-3</t>
  </si>
  <si>
    <t>http://www.amtsibiu.ro/Arhiva/2017/Nr1-en/Tantar.pdf</t>
  </si>
  <si>
    <t>STUDY REGARDING PATIENT SATISFACTION WITHIN THE EMERGENCY DENTAL OFFICE OF THE EMERGENCY ROOM OF MOBILE EMERGENCY SERVICE FOR RESUSCITATION AND EXTRICATION (UPU-SMURD) SIBIU</t>
  </si>
  <si>
    <t>17-19</t>
  </si>
  <si>
    <t>STUDY REGARDING THE ANXIETY LEVEL OF PATIENTS FROM THE EMERGENCY DENTAL OFFICE WITHIN THE EMERGENCY ROOM OF MOBILE EMERGENCY SERVICE FOR RESUSCITATION AND EXTRICATION (UPU-SMURD) SIBIU</t>
  </si>
  <si>
    <t>1-5</t>
  </si>
  <si>
    <t>http://www.amtsibiu.ro/Arhiva/2017/Nr3-en/Tantar.pdf</t>
  </si>
  <si>
    <t>EVALUATION OF PARENTAL KNOWLEDGE ABOUT ORAL HEALTH OF A PRESCHOOL CHILDREN POPULATION</t>
  </si>
  <si>
    <t>DINEA SONIA DACIANA, DOMNARIU CARMEN DANIELA</t>
  </si>
  <si>
    <t>http://www.amtsibiu.ro/index.php?option=com_content&amp;view=article&amp;id=3048:evaluation-of-parental-knowledge-about-oral-health-of-a-preschool-children-population&amp;catid=57:nr-4-2017</t>
  </si>
  <si>
    <t>MANAGEMENT OF FLUOR DEFENDER USAGE FOR PRESCHOOL CHILDREN. CASE REPORT</t>
  </si>
  <si>
    <t>107-109</t>
  </si>
  <si>
    <t>http://www.amtsibiu.ro/Arhiva/2017/Nr4-en/Dinea2.pdf</t>
  </si>
  <si>
    <t>The Silent Sinus Syndrome: A Misdiagnosed Pterygo-Maxillary Fossa Tumour - Case Report</t>
  </si>
  <si>
    <t>Doinel Rădeanu, Alma Maniu, Horaţiu Rotaru, Iulian Făgeţan</t>
  </si>
  <si>
    <t>Acta Medica Transilvanica Sibiu</t>
  </si>
  <si>
    <t>22</t>
  </si>
  <si>
    <t>1</t>
  </si>
  <si>
    <t>2285-7079 / 1453-1968</t>
  </si>
  <si>
    <t>2017</t>
  </si>
  <si>
    <t>82-84</t>
  </si>
  <si>
    <t>http://www.amtsibiu.ro/index.php?option=com_content&amp;view=article&amp;id=2950:the-silent-sinus-syndrome-a-misdiagnosed-pterygo-maxillary-fossa-tumour-case-report&amp;catid=54:nr-1-2017</t>
  </si>
  <si>
    <t>70</t>
  </si>
  <si>
    <t xml:space="preserve">Ionaş Mona., Dăncilă Adela (CMI CMI Adela Dancila, 101 Stefan cel Mare Str., 550314, Sibiu, Romania) </t>
  </si>
  <si>
    <t xml:space="preserve">Acta Medica Transilvanica </t>
  </si>
  <si>
    <t xml:space="preserve">26-29 </t>
  </si>
  <si>
    <t>http://www.amtsibiu.ro/Arhiva/2017/Nr1-en/Ionas.pdf</t>
  </si>
  <si>
    <t>Particularities of treatment with bulk fill flow composites</t>
  </si>
  <si>
    <t xml:space="preserve"> Mona Ionaş</t>
  </si>
  <si>
    <t>75-77</t>
  </si>
  <si>
    <t>EBSCOhost, Index Copernicus, URLICH S, Directory of Research Journal Indexing( DRJI), Directory of Open Access Journals (DOAJ), GENAMICS</t>
  </si>
  <si>
    <t>http://www.amtsibiu.ro/Arhiva/2017/Nr1-en/Ionas2.pdf</t>
  </si>
  <si>
    <t>Theoretical and clinical aspects of dental reconstructions with fiberglass posts and composite material</t>
  </si>
  <si>
    <t>87-88</t>
  </si>
  <si>
    <t>http://www.amtsibiu.ro/Arhiva/2017/Nr2-en/Ionas.pdf</t>
  </si>
  <si>
    <t>Mona Ionaș, Cornel Boitor</t>
  </si>
  <si>
    <t>http://www.amtsibiu.ro/Arhiva/2017/Nr2-en/Ionas2.pdf</t>
  </si>
  <si>
    <t>vol 22</t>
  </si>
  <si>
    <t>ISSN / ISBN 2285-7079</t>
  </si>
  <si>
    <t>84-86</t>
  </si>
  <si>
    <t>BDI, INDEX COPERNICUS, EBSCOhost, ULRICH, OPEN J-GATE</t>
  </si>
  <si>
    <t>2. Study of the information level of elderly patients in relation to dental implants</t>
  </si>
  <si>
    <t>Nicolare Vasile, Dana Dumitra</t>
  </si>
  <si>
    <t>113-115</t>
  </si>
  <si>
    <t>THE YIELD OF USING INFORMATION AND COMMUNICATION TECHNOLOGIES (ICT) FOR HEALTH, TARGETING SMOKING, ALCOHOL AND NUTRITION: A SYSTEMATIC REVIEW</t>
  </si>
  <si>
    <t>BOCA George , DOMNARIU CARMEN</t>
  </si>
  <si>
    <t>BULLETIN OF THE TRANSILVANIA UNIVERSITY OF BRASOV •  VOL. 9 (58) SPECIAL ISSUE No.2 - 2017, SERIA VI</t>
  </si>
  <si>
    <t xml:space="preserve">10 (59) </t>
  </si>
  <si>
    <t>ISSN 2065-2216</t>
  </si>
  <si>
    <t>ProQuest Central, EBSCO</t>
  </si>
  <si>
    <t>http://webbut.unitbv.ro/bulletin/Series%20VI/BULETIN%20I_IPC/02_BOCA-Yield_MODIF.pdf</t>
  </si>
  <si>
    <t xml:space="preserve">EPIDEMIOLOGIC STUDY ABOUT DOMESTIC VIOLENCE </t>
  </si>
  <si>
    <t>1-6</t>
  </si>
  <si>
    <t>http://webbut.unitbv.ro/bulletin/Series%20VI/BULETIN%20I_IPC/01_POPA-modif.pdf</t>
  </si>
  <si>
    <t>Insulinoma- case report</t>
  </si>
  <si>
    <t>Sitterli-Natea Carmen Narcisa</t>
  </si>
  <si>
    <t>FMed 5</t>
  </si>
  <si>
    <t>vol.22</t>
  </si>
  <si>
    <t>No. 4</t>
  </si>
  <si>
    <t>ISSN- 1453-1968</t>
  </si>
  <si>
    <t>45-47</t>
  </si>
  <si>
    <t>CNCSIS - B+</t>
  </si>
  <si>
    <t>SITTERLI NATEA</t>
  </si>
  <si>
    <t>The Importance Of Intraoperative Neurophysiological Monitoring In The Surgery Of Subtentorial Cerebral Pathology</t>
  </si>
  <si>
    <t>Dan Filip, Marcel Pereanu, Claudiu Matei</t>
  </si>
  <si>
    <t>ISSN 2285-7079. ISSN - L 1A453 - 1968</t>
  </si>
  <si>
    <t>30-33</t>
  </si>
  <si>
    <t>INDEX COPERNICUS, EBSCOhost™, ULRICH'S, OPEN J-GATE, DIRECTORY OF RESEARCH JOURNAL INDEXING (DRJI), DIRECTORY OF OPEN ACCESS JOURNALS (DOAJ), GENAMICS,</t>
  </si>
  <si>
    <t>http://www.amtsibiu.ro/component/content/article/55-nr-2-2017/index.php?option=com_content&amp;view=article&amp;id=2993:usefulness-of-intraoperative-neurophysiological-monitoring-in-supratentorial-brain-tumour-resection&amp;catid=55:nr-2-2017</t>
  </si>
  <si>
    <t>Usefulness Of Intraoperative Neurophysiological Monitoring In Supratentorial Brain Tumour Resection</t>
  </si>
  <si>
    <t>Volum 22:2</t>
  </si>
  <si>
    <t>Volum 22:2,</t>
  </si>
  <si>
    <t>9-18</t>
  </si>
  <si>
    <t>http://www.amtsibiu.ro/component/content/article/55-nr-2-2017/index.php?option=com_content&amp;view=article&amp;id=2993:usefulness-of-intraoperative-neurophysiological-</t>
  </si>
  <si>
    <t>Gligor Felicia</t>
  </si>
  <si>
    <t>Mihalache Cosmin</t>
  </si>
  <si>
    <t>Mihalache Manuela</t>
  </si>
  <si>
    <t>Morar Silviu</t>
  </si>
  <si>
    <t>Bera Liana</t>
  </si>
  <si>
    <t>Boitan Minerva</t>
  </si>
  <si>
    <t>Cormoş Gabriela</t>
  </si>
  <si>
    <t>Crişu-Bota Alexandra Felicia</t>
  </si>
  <si>
    <t>Dura Horaţiu Emilian</t>
  </si>
  <si>
    <t>Grama - Bulai Maria</t>
  </si>
  <si>
    <t>Grosu Florin</t>
  </si>
  <si>
    <t>Pumnea Pia Manuela</t>
  </si>
  <si>
    <t>Serb Bogdan Horaţiu</t>
  </si>
  <si>
    <t>Şanta Adrian</t>
  </si>
  <si>
    <t>Vonica-Gligor Andreea Loredana</t>
  </si>
  <si>
    <t>Antonescu Elisabeta</t>
  </si>
  <si>
    <t>Butuca Moisei Anca</t>
  </si>
  <si>
    <t>Chiş Aurelia</t>
  </si>
  <si>
    <t>Cioca Gabriela</t>
  </si>
  <si>
    <t>Cristian Adrian</t>
  </si>
  <si>
    <t>Dura Sanda Gina</t>
  </si>
  <si>
    <t>Juncan Anca</t>
  </si>
  <si>
    <t>Mihulecea Gheorghe</t>
  </si>
  <si>
    <t xml:space="preserve">Mohor Călin </t>
  </si>
  <si>
    <t>Mohor Cosmin Ioan</t>
  </si>
  <si>
    <t>Mureșan Maria Lucia</t>
  </si>
  <si>
    <t>Ruicănescu Dan Răzvan</t>
  </si>
  <si>
    <t>Rus Luca Liviu</t>
  </si>
  <si>
    <t xml:space="preserve">Totan Maria </t>
  </si>
  <si>
    <t>Bologa Virgiliu Cezar</t>
  </si>
  <si>
    <t>Diaconu Cristinel Gabriel</t>
  </si>
  <si>
    <t>Horşia Dragoş Ovidiu</t>
  </si>
  <si>
    <t>Prelucă Vlad</t>
  </si>
  <si>
    <t>Racheriu Mihaela</t>
  </si>
  <si>
    <t>Savu Ovidiu</t>
  </si>
  <si>
    <t>Development, validation and comparison of near infrared and Raman spectroscopic methods for fast characterization of tablets with amlodipine and valsartan</t>
  </si>
  <si>
    <t>Tibor Casian, Andra Reznek, Andreea Loredana Vonica-Gligor, Jeroen Van Renterghem, Thomas De Beer, IoanTomuță</t>
  </si>
  <si>
    <t>Talanta</t>
  </si>
  <si>
    <t>ISSN: 0039-9140</t>
  </si>
  <si>
    <t>https://www.sciencedirect.com/science/article/pii/S003991401730200X</t>
  </si>
  <si>
    <t>https://doi.org/10.1016/j.talanta.2017.01.092</t>
  </si>
  <si>
    <t>WOS:000399511600041</t>
  </si>
  <si>
    <t>333-343</t>
  </si>
  <si>
    <t>Q1</t>
  </si>
  <si>
    <t>Vonica Andreea Loredana</t>
  </si>
  <si>
    <t>Sonication contribution to identifyng prosthetic joint infection with Ralstonia pickettii:a case report and review of the literature.</t>
  </si>
  <si>
    <t>FMED 2</t>
  </si>
  <si>
    <t>BMC Musculoskelethal Disorders</t>
  </si>
  <si>
    <t>Factors Affecting Spatial and Temporal Concentration Variability of Pharmaceuticals: Comparison between Two WWTPs</t>
  </si>
  <si>
    <r>
      <t xml:space="preserve">Morosini, C.(Italia); Marsoni, M.(Italia); Torretta, V.(Italia); Conti, F.(Italia); Ragazzi, M.(Italia); Rada, E.C.(Italia); </t>
    </r>
    <r>
      <rPr>
        <b/>
        <sz val="10"/>
        <color indexed="8"/>
        <rFont val="Arial Narrow"/>
        <family val="2"/>
      </rPr>
      <t>Cioca, G</t>
    </r>
    <r>
      <rPr>
        <sz val="10"/>
        <color indexed="8"/>
        <rFont val="Arial Narrow"/>
        <family val="2"/>
      </rPr>
      <t>.</t>
    </r>
  </si>
  <si>
    <t>SUSTAINABILITY</t>
  </si>
  <si>
    <t>2071-1050</t>
  </si>
  <si>
    <t>http://www.mdpi.com/2071-1050/9/8/1466</t>
  </si>
  <si>
    <t>10.3390/su9081466</t>
  </si>
  <si>
    <t>000/408861800180</t>
  </si>
  <si>
    <t>Assesment of Synovial Fluid pH in Osteoarthritis of the HIP and Knee</t>
  </si>
  <si>
    <t>MIHAI DAN ROMAN (ULBS, Facultatea de Medicina), RADU SORIN FLEACA(ULBS, Facultatea de Medicina), ADRIAN BOICEAN(ULBS, Facultatea de Medicina), DAN BRATU(ULBS, Facultatea de Medicina), VICTORIA BIRLUTIU (ULBS, Facultatea de Medicina), LUCA LIVIU RUS (ULBS, Facultatea de Medicina), CRISTIAN TANTAR (ULBS, Facultatea de Medicina), SEBASTIAN IOAN CERNUSCA MITARIU (ULBS, Facultatea de Medicina)</t>
  </si>
  <si>
    <t>REVISTA DE CHIMIE</t>
  </si>
  <si>
    <t>WOS:000408702900019</t>
  </si>
  <si>
    <t>HPLC-UV DETERMINATION OF INDAPAMIDE IN THE PRESENCE OF ITS MAIN SYNTHESIS AND DEGRADATION IMPURITIES. METHOD VALIDATION</t>
  </si>
  <si>
    <t>SIMONA CODRUȚA HEGHEȘ ( UMF Cluj, Facultatea de Farmacie), LUCIA MARIA RUS  ( UMF Cluj, Facultatea de Farmacie), LUCA-LIVIU RUS ( ULB Sibiu, Facultatea de Medicina), MARIUS TRAIAN BOJIȚĂ  ( UMF Cluj, Facultatea de Farmacie) , CRISTINA ADELA IUGA  ( UMF Cluj, Facultatea de Farmacie)</t>
  </si>
  <si>
    <t>FARMACIA</t>
  </si>
  <si>
    <t>0014-8237</t>
  </si>
  <si>
    <t>http://www.revistafarmacia.ro/201705/art-16-Heghes_Rus_Bojita_Iuga_02_755-760.pdf</t>
  </si>
  <si>
    <t>WOS:000413731300016</t>
  </si>
  <si>
    <t>755-760</t>
  </si>
  <si>
    <t>RESEARCH CONCERNING THE DEVELOPMENT OF A STABLE, FIXED COMBINATION OF ASPIRINE, PARACETAMOL, CAFFEINE AND AN ANTIALERGIC COMPONENT</t>
  </si>
  <si>
    <t>Voicu, V; Mircioiu, C; Anuta, V; Vonica, LA; Mircioiu, I</t>
  </si>
  <si>
    <t>Farmacia</t>
  </si>
  <si>
    <t>http://www.revistafarmacia.ro/201706/issue62017art16.html</t>
  </si>
  <si>
    <t>WOS:000423950800016</t>
  </si>
  <si>
    <t>923-928</t>
  </si>
  <si>
    <t>The Reference Intervals Used in Pediatric Medical Analysis Laboratories to Interpret the Results Analysis for Total Serum Calcium</t>
  </si>
  <si>
    <t>Elisabeta Antonescu, Maria Totan, Gheorghe Cornel Boitor, Julianna Szakacs, Sinziana Calina Silisteanu, Sorin Radu Fleaca, Sebastian Cernusca Mitariu, Bogdan Horatiu Serb</t>
  </si>
  <si>
    <t>0034/7752</t>
  </si>
  <si>
    <t>wos397043100010</t>
  </si>
  <si>
    <t>243-245</t>
  </si>
  <si>
    <t>Totan Maria</t>
  </si>
  <si>
    <t>Study on Changes in Some Physiological Parameters Under the Action of Therapeutic Ultrasound</t>
  </si>
  <si>
    <t>Sinziana Calina Silisteanu, Elisabeta Antonescu, Julianna Szakacs, Maria Totan, Corina Roman Filip, Bogdan Horatiu Serb, Mihaela Cernusca Mitariu, Nicolae Grigore, Sebastian Ioan Cernusca Mitariu</t>
  </si>
  <si>
    <t>wos408702900033</t>
  </si>
  <si>
    <t>1.232</t>
  </si>
  <si>
    <t>Identifying Etiologic Agents in Acute Diarrhea in Children. Therapy with Antibiotics or Probiotics?</t>
  </si>
  <si>
    <t>Maria Totan, Elisabeta Antonescu, Nicolae Grigore, Maria Mihaela Cernusca Mitariu, Sebastian Ioan Cernusca Mitariu, Bogdan Horatiu Serb</t>
  </si>
  <si>
    <t>http://www.revistadechimie.ro/pdf/24%20TOTAN%206%2017.pdf</t>
  </si>
  <si>
    <t>wos408702900024</t>
  </si>
  <si>
    <t>1264-1266</t>
  </si>
  <si>
    <t>The Evaluation of biochemical and microbiological parametrers in the diagnostics of emphysematous pyelonephritis</t>
  </si>
  <si>
    <t>N. Grigore, V. Pîrvuţ, Maria Totan, D. Bratu, S. Cernuşcă- Miţariu, M. Cernuşcă-Miţariu,R. Chicea, M. Sava, A. Haşegan</t>
  </si>
  <si>
    <t xml:space="preserve">ISSN 2537-5733 ,ISSN-L 1582-9049, </t>
  </si>
  <si>
    <t>www.revistadechimie.ro</t>
  </si>
  <si>
    <t>WOS:000408702900028</t>
  </si>
  <si>
    <t>1383-1386</t>
  </si>
  <si>
    <t>IUNIE</t>
  </si>
  <si>
    <t>A Risk Assessment of 
Clostridium Difficile
 Infection after Antibiotherapy for Urinary Tract Infections in the Urology Department for Hospitalized Patients</t>
  </si>
  <si>
    <t>Nicolae GRIGORE, Maria TOTAN, Valentin PIRVUT*, Sebastian I. CERNUSCA MITARIU, Radu CHICEA, Mihai SAVA, Adrian HASEGAN</t>
  </si>
  <si>
    <t>WOS:000409234600009</t>
  </si>
  <si>
    <t>1453-1456</t>
  </si>
  <si>
    <t>IULIE</t>
  </si>
  <si>
    <t>Bioavailability of valproate suppositories formulated for paediatric use</t>
  </si>
  <si>
    <t>Todoran, N.(UMF TgM), Ciurba, A.(UMF TgM), Vancea, S.(UNF TgM), Vari, C.-E. (UMF TgM), Dogaru, M.-T.(UMF TgM), Tăurean, A.(UMF TgM), Muntean, D.-L.(UMF TgM), Vlad, R.-A.(UMF TgM), Gligor, F(ULBS)</t>
  </si>
  <si>
    <t>http://www.revistafarmacia.ro/201705/art-14-Todoran_Ciurba_Gligor_02_741-747.pdf</t>
  </si>
  <si>
    <t>WOS:000413731300014</t>
  </si>
  <si>
    <t>741-747</t>
  </si>
  <si>
    <t>zona gri</t>
  </si>
  <si>
    <t>Gligor Felicia Gabriela</t>
  </si>
  <si>
    <t>Polypropylene Mesh in Minimally Invasive Treatment of Female Stress Urinary Incontinence</t>
  </si>
  <si>
    <t>NICOLAE GRIGORE, PIRVUT VALENTIN, MIHAI IONELA, ADRIAN HASEGAN, ELISABETA ANTONESCU, LILIANA COLDEA, CERNUSCA MITARIUSEBASTIAN IOAN</t>
  </si>
  <si>
    <t>MATERIALE PLASTICE</t>
  </si>
  <si>
    <t>0025/5289</t>
  </si>
  <si>
    <t>http://www.revmaterialeplastice.ro/pdf/8%20GRIGORE%20N%204%2017.pdf</t>
  </si>
  <si>
    <t>WOS:000426412500008</t>
  </si>
  <si>
    <t>wos000402584100030</t>
  </si>
  <si>
    <t>Garden Rainbow</t>
  </si>
  <si>
    <t>F.D. Grosu, Alina Rapa, Ilie Diaconu, I. Grosu</t>
  </si>
  <si>
    <t>Merit Research Journals of Education and Review</t>
  </si>
  <si>
    <t>2350-2282</t>
  </si>
  <si>
    <t>https://meritresearchjournals.org/er/content/2017/October/Grosu%20et%20al.pdf</t>
  </si>
  <si>
    <t>106-110</t>
  </si>
  <si>
    <t>0,264</t>
  </si>
  <si>
    <t>Hashimoto’s thyroiditis associated with thyroid adenoma with Hürthle cells – case report</t>
  </si>
  <si>
    <t xml:space="preserve">Mihaela Stanciu, Liana Gabriela Bera, Mihaela Popescu, Florin Grosu, Florina Ligia Popa  </t>
  </si>
  <si>
    <t>1220-0522</t>
  </si>
  <si>
    <t>http://europepmc.org/abstract/med/28523326</t>
  </si>
  <si>
    <t>WOS:000402584100036</t>
  </si>
  <si>
    <t>Unicameral bone cyst of the calcaneus – minimally invasive endoscopic surgical treatment. Case report</t>
  </si>
  <si>
    <t>https://pdfs.semanticscholar.org/7ff2/d8abe7ee03647ebe3fa5933b7e92beca4dec.pdf</t>
  </si>
  <si>
    <t>WOS:000406647000048</t>
  </si>
  <si>
    <t>689-693</t>
  </si>
  <si>
    <t>wos000406647000039</t>
  </si>
  <si>
    <t>wos000419089600047</t>
  </si>
  <si>
    <t>wos000416748800045</t>
  </si>
  <si>
    <t>al XVII-lea Congres Naţional de Medicină Legală cu participare internaţională, Puflene Resort, Murighiol, Delta Dunării</t>
  </si>
  <si>
    <t>https://cnml.ro/en/program/</t>
  </si>
  <si>
    <t>„Delincvența juvenilă în județul Sibiu - caracteristici, tendințe evolutive” („Juvenile delinquency in Sibiu County - features, evolutionary trends”)</t>
  </si>
  <si>
    <t>Silviu Morar, H. Dura, Ioana Peteanu</t>
  </si>
  <si>
    <t>„Medicina legală şi bioetica: este necesară o abordare interdisciplinară?” ("Forensic Pathology and Bioethics: is there a need for an interdisciplinary approach?")</t>
  </si>
  <si>
    <t>Conferinţa Naţională de Bioetică, ediţia a XII-a, Iaşi</t>
  </si>
  <si>
    <t xml:space="preserve">https://conferintadebioetica.ro/wp-content/uploads/2017/11/Bioetica2017_program.pdf </t>
  </si>
  <si>
    <t>„Aspecte legislative şi deontologice aplicabile medicilor dentişti”</t>
  </si>
  <si>
    <t>Zilele Medicinii Dentare Sibiene, ediţia a II-a, „Interdisciplinaritate în Medicina Dentară”, Sibiu</t>
  </si>
  <si>
    <t>Simpozion "Actualitati in durerea lombara- dezbateri si cazuri clinice comentate"</t>
  </si>
  <si>
    <t>Studiu preliminar privind transferul celular la embrionii de peste Zebra</t>
  </si>
  <si>
    <t>Iancu AM, Ionita DG, Tonch AK, Serb AI, Preluca V, Serb BH</t>
  </si>
  <si>
    <t>CORIMF 2017</t>
  </si>
  <si>
    <t>Programe utilizate pentru monitorizarea comportamentului pestilor Zebra</t>
  </si>
  <si>
    <t>Bucur A, Hanea M, Podariu LS, Preluca V, Serb BH</t>
  </si>
  <si>
    <t>Evaluarea raspunsului inflamator prin reactia peroxidazei la alevini de peste Zebra</t>
  </si>
  <si>
    <t>Dimulescu G, Oncescu IM, Ionescu C, Gavrila GA, Preluca V, Serb BH</t>
  </si>
  <si>
    <r>
      <t>Important</t>
    </r>
    <r>
      <rPr>
        <sz val="9.5"/>
        <color indexed="63"/>
        <rFont val="Trebuchet MS"/>
        <family val="2"/>
      </rPr>
      <t>a tratamentului agresiv în gangrena Fournier-prezentare de caz</t>
    </r>
  </si>
  <si>
    <t>C Mohor, Elena Tâlvan</t>
  </si>
  <si>
    <t xml:space="preserve">CORIMF 2017 </t>
  </si>
  <si>
    <t>18-22 mai 2017 Sibiu</t>
  </si>
  <si>
    <t xml:space="preserve">Caz rar de ocluzie intestinală prin invaginaţie de colon ascendent </t>
  </si>
  <si>
    <t>C. Mohor, C. Tănăsescu, M. Faur, D. Creţu</t>
  </si>
  <si>
    <t>CNG 2017, IASI</t>
  </si>
  <si>
    <t>Mohor Cosmin</t>
  </si>
  <si>
    <t>Badescu Tudor Mihai</t>
  </si>
  <si>
    <t>Bardac Ovidiu</t>
  </si>
  <si>
    <t>Bereanu Alina</t>
  </si>
  <si>
    <t>Chicea Radu</t>
  </si>
  <si>
    <t xml:space="preserve">Cretu Dan </t>
  </si>
  <si>
    <t>Bratu Dan</t>
  </si>
  <si>
    <t>Gînfălean Georgeta</t>
  </si>
  <si>
    <t>Grigore Nicolae</t>
  </si>
  <si>
    <t>Hasegan Adrian</t>
  </si>
  <si>
    <t>Popescu Dragos</t>
  </si>
  <si>
    <t>Sabau Alexandru Dan</t>
  </si>
  <si>
    <t>Stanila Dan Mircea</t>
  </si>
  <si>
    <t>Sava Mihai</t>
  </si>
  <si>
    <t>Tanasescu Ciprian</t>
  </si>
  <si>
    <t>Teodoru Adrian</t>
  </si>
  <si>
    <t>Victor Sebastian Costache</t>
  </si>
  <si>
    <t>Fleaca Radu</t>
  </si>
  <si>
    <t>Helgiu Claudiu</t>
  </si>
  <si>
    <t>Laparoscopic Repair for Perforated Peptic Ulcer: A Retrospective Study</t>
  </si>
  <si>
    <t>Flore Vărcuș,Mircea Beuran,Ioan Lica,Claudiu Turculet,Adrian Valentin Cotarlet,Stefan Georgescu,Dan Vintila,Dan Sabău,Alexandru Sabau,Constantin Ciuce,Vasile Bintintan,Eugen Georgescu,Razvan Popescu,Cristi Tarta,Valeriu Surlin</t>
  </si>
  <si>
    <t>World Journal of Surgery</t>
  </si>
  <si>
    <t>0364-2313 (Print) 1432-2323 (Online)</t>
  </si>
  <si>
    <t>https://link.springer.com/article/10.1007/s00268-016-3821-6</t>
  </si>
  <si>
    <t>https://doi.org/10.1007/s00268-016-3821-6</t>
  </si>
  <si>
    <t>948-953</t>
  </si>
  <si>
    <t>rosie</t>
  </si>
  <si>
    <t>Mechanical Behaviour of Orthopaedic Cement Loaded with Antibiotics in the Operation Room</t>
  </si>
  <si>
    <t>Revista de Materiale Plastice</t>
  </si>
  <si>
    <t>ISSN 0025-5289</t>
  </si>
  <si>
    <t>adeverinta</t>
  </si>
  <si>
    <t>0.07</t>
  </si>
  <si>
    <t>ISSN 2537-5733</t>
  </si>
  <si>
    <t>ISSN 2537-5733, pag 243-245 (factor de impact 0,956 scor relativ de influenţă 0.258)</t>
  </si>
  <si>
    <t>http://www.revistadechimie.ro/arhiva.asp</t>
  </si>
  <si>
    <t>feb</t>
  </si>
  <si>
    <t xml:space="preserve">BMC Musculoskeletal Disorders </t>
  </si>
  <si>
    <t>DOI 10.1186/s12891-017-1678-y</t>
  </si>
  <si>
    <t>A comparative Histologic and Immunohistochemistry Evaluation Between Normal Aponeurotic Tissue, Fibrotic Aponeurotic Scars and Polypropylene Embedded Aponeurotic Scars</t>
  </si>
  <si>
    <t>RADU CHICEA, DAN BRATU, ANCA LUCIA CHICEA, ALIN MIHETIU, VLAD PRELUCA, CRISTIAN TANTAR, MIHAI SAVA</t>
  </si>
  <si>
    <t>Esophageal atresia with distal fistula–unusual case series. Considerations related to epidemiological aspects, malformative associations, and prenatal diagnosis</t>
  </si>
  <si>
    <t>MARIA LIVIA OGNEAN, LAURA CORINA ZGÂRCEA (Univeritary Clinic Emergency Hospital Sibiu), LAURA BĂLĂNESCU (Univeritary Clinic Emergency Hospital Sibiu), OANA BOANTĂ (Univeritary Clinic Emergency Hospital Sibiu), RALUCA ELENA DUMITRA (Univeritary Clinic Emergency Hospital Sibiu), FLORIN GROSU, DAN GEORGIAN BRATU, ADRIAN GHEORGHE BOICEAN, LILIANA COLDEA, RADU CHICEA</t>
  </si>
  <si>
    <t>http://www.rjme.ro/RJME/resources/files/Ognean_Maria_Livia_RJME_2017_58_3.pdf</t>
  </si>
  <si>
    <t>The Evaluation of Biochemical and Microbiological Parameters in the Diagnosis of Emphysematous Pyelonephritis</t>
  </si>
  <si>
    <t>Revista de Chimie </t>
  </si>
  <si>
    <t xml:space="preserve">ISSN: 0034-7752 </t>
  </si>
  <si>
    <t>http://www.revistadechimie.ro/article_eng.asp?ID=5694</t>
  </si>
  <si>
    <t>1285-1288</t>
  </si>
  <si>
    <t>A risk assessment of clostridium difficile infection after antibiotherapy for urinary tract infections in the urology department for hospitalized patients</t>
  </si>
  <si>
    <t>NICOLAE GRIGORE, MARIA TOTAN, VALENTIN PIRVUT*, SEBASTIAN IOAN CERNUSCA MITARIU, RADU CHICEA, MIHAI SAVA, ADRIAN HASEGAN</t>
  </si>
  <si>
    <t xml:space="preserve">WOS:000409234600009 </t>
  </si>
  <si>
    <t>Dan Bratu, Adrian Boicean, Ciprian Tanasescu, Ciprian Sofariu, Alin Mihetiu, Ioan Sebastian Cernusca Mitariu, Livia Ognean, COSMIN Moldovan, CORNEL Boitor</t>
  </si>
  <si>
    <t>FMED IV</t>
  </si>
  <si>
    <t>https://pdfs.semanticscholar.org/f691/78abcae12b15290a15ac461eae696504ca93.pdf</t>
  </si>
  <si>
    <t>Mihai Dan Roman, Radu Sorin Fleaca, Adrian Boicean, Dan Bratu, Victoria Birlutiu, LUCA LIVIU RUS, Cristian Tantar, Sebastian Ioan Cernusca Mitariu</t>
  </si>
  <si>
    <t>https://www.researchgate.net/profile/Victoria_Birlutiu/publication/318771682_Assesment_of_synovial_fluid_pH_in_osteoarthritis_of_the_HIP_and_knee/links/59821df3a6fdcc8b56f579ef/Assesment-of-synovial-fluid-pH-in-osteoarthritis-of-the-HIP-and-knee.pdf</t>
  </si>
  <si>
    <t>Farmacognozie: analiza produselor vegetale</t>
  </si>
  <si>
    <t>MUREȘAN MARIA-LUCIA</t>
  </si>
  <si>
    <t>Editura Universității "Lucian Blaga" din Sibiu</t>
  </si>
  <si>
    <t>978-606-12-1504-1</t>
  </si>
  <si>
    <t>Muresan Maria</t>
  </si>
  <si>
    <t>Monitorizarea inegalitatilor in starea de sanatate a populatiei Romaniei in anul 2016</t>
  </si>
  <si>
    <t>Domnariu C, Filip I, Balasan L, Chis O, Dura S, Iuga V.</t>
  </si>
  <si>
    <t>Ministerul Sanatatii. Institutul National de Sanatate Publica. Centrul Regional de Sanatate Publica Sibiu</t>
  </si>
  <si>
    <t>Starea de sanatate a populatiei judetului Sibiu 2016</t>
  </si>
  <si>
    <t>Domnariu C, Filip I, Balasan L, Chis O, Dura S.</t>
  </si>
  <si>
    <t>ISBN 973-739-037-7</t>
  </si>
  <si>
    <r>
      <rPr>
        <b/>
        <sz val="10"/>
        <rFont val="Arial Narrow"/>
        <family val="2"/>
      </rPr>
      <t>Grosu Florin</t>
    </r>
    <r>
      <rPr>
        <sz val="10"/>
        <rFont val="Arial Narrow"/>
        <family val="2"/>
      </rPr>
      <t>, Coldea Liliana</t>
    </r>
  </si>
  <si>
    <t>Culegere de teste pentru admiterea la facultatea de medicină</t>
  </si>
  <si>
    <t>978-606-616-261-9</t>
  </si>
  <si>
    <t>Personalitati in oncologie</t>
  </si>
  <si>
    <t>Ed Univ Lucian Blaga din Sibiu</t>
  </si>
  <si>
    <t>978-606-12-0257-7</t>
  </si>
  <si>
    <t>Principiile de baza ale diagnosticului radiologic</t>
  </si>
  <si>
    <t>Universitatii Lucian Blaga din Sibiu</t>
  </si>
  <si>
    <t>ISBN 978-606-12-1525-6</t>
  </si>
  <si>
    <t>Universitatea Lucian Blaga</t>
  </si>
  <si>
    <t>978-606-12-1480-8</t>
  </si>
  <si>
    <t>2*140</t>
  </si>
  <si>
    <t>Fiziopatologie, vol 1, ed II</t>
  </si>
  <si>
    <t>Ed. Universitatii Lucian Blaga din Sibiu</t>
  </si>
  <si>
    <t>978-606-12-1497-6</t>
  </si>
  <si>
    <t>0,5/pag</t>
  </si>
  <si>
    <t>Tomuta Ioan ( UMF Cluj, Facultatea de Farmacie), Rus Lucia ( UMF Cluj, Facultatea de Farmacie), Iovanov Rares ( UMF Cluj, Facultatea de Farmacie), Rus Luca-Liviu (SC Ropharma SA Brasov)</t>
  </si>
  <si>
    <t>High-throughput NIR-chemometric methods for determination of drug content and pharmaceutical properties of indapamide tablets</t>
  </si>
  <si>
    <t>Hao Zhan, Jing Fang , Liying Tang, Hongjun Yang, Hua Li, Zhuju Wang, Bin Yang, Hongwei Wu , Meihong Fu, Application of near-infrared spectroscopy for the rapid quality
assessment of Radix Paeoniae Rubra, Spectrochimica Acta Part A: Molecular and Biomolecular
Spectroscopy, 183, 75-83, 2017</t>
  </si>
  <si>
    <t>https://ac.els-cdn.com/S1386142517303013/1-s2.0-S1386142517303013-main.pdf?_tid=04c0d6af-69d1-47ea-83a6-330b79d08945&amp;acdnat=1520586053_85c16ed6863c0cf91244235926c714a1</t>
  </si>
  <si>
    <t>Laske Stephan, Paudel Amrit, Scheibelhofer Otto, A Review of PAT Strategies in Secondary Solid Oral Dosage Manufacturing of Small Molecules, Journal of Pharmaceutical Sciences, 106(3), 667-712, 2017</t>
  </si>
  <si>
    <t>https://www.sciencedirect.com/science/article/pii/S0022354916418496</t>
  </si>
  <si>
    <t>AURELIAN UNGUREANU (Spitalul Judetean Sibiu, Departamentul Neurologie) , LUCA LIVIU RUS (ULB Sibiu, Facultatea de MEdicina), FELICIA GABRIELA GLIGOR ULB Sibiu, Facultatea de MEdicina, ANA LĂZĂROAE (Spitalul Judetean Sibiu, Departamentul Neurologie), LIIANA PRODAN (Spitalul Judetean Sibiu, Departamentul Neurologie) , CORINA ROMAN-FILIP (Spitalul Judetean Sibiu, Departamentul Neurologie, ULB Sibiu, Facultatea de MEdicina)</t>
  </si>
  <si>
    <t>INTRAVENOUS LEVETIRACETAM AS SECOND LINE OPTION FOR STATUS EPILEPTICUS</t>
  </si>
  <si>
    <t xml:space="preserve">RADU CIPRIAN ŢINCU, CRISTIAN COBILINSCHI , DANA TOMESCU, LAURENŢIU COMAN, IULIA ŢINCU , CAMELIA DIACONU, RADU ALEXANDRU MACOVEI, FAVOURABLE RESULTS FOR L-CARNITINE USE IN VALPROIC
ACID ACUTE POISONING, Farmacia, 65(3), 396-400, 2017 </t>
  </si>
  <si>
    <t>SIMONA CODRUȚA HEGHEȘ ( UMF Cluj, Facultatea de Farmacie), LUCIA MARIA RUS ( UMF Cluj, Facultatea de Farmacie), LUCA-LIVIU RUS (ULB Sibiu, Facultatea de MEdicina), MARIUS TRAIAN BOJIȚĂ ( UMF Cluj, Facultatea de Farmacie) , CRISTINA ADELA IUGA ( UMF Cluj, Facultatea de Farmacie)</t>
  </si>
  <si>
    <t>ANCA GABRIELA CÂRJE , GABRIEL HANCU, DANIELA-LUCIA MUNTEAN , ALINA BALINT, VALENTIN ION , SILVIA IMRE, SIMULTANEOUS CHIRAL SEPARATION OF PERINDOPRIL
ERBUMINE AND INDAPAMIDE ENANTIOMERS BY HIGH
PERFORMANCE LIQUID CHROMATOGRAPHY, Farmacia, 65(6), 900-907, 2017</t>
  </si>
  <si>
    <t>http://www.revistafarmacia.ro/201706/art-13-Carje_Hancu_Imre_900-907.pdf</t>
  </si>
  <si>
    <t>Tomuta Ioan, Alecu Cristian, Rus Luca-Liviu, Leucuta Sorin</t>
  </si>
  <si>
    <t>Optimization of fluid bed formulations of metoprolol granules and tablets using an experimental design</t>
  </si>
  <si>
    <t>Ahmed Shawky Abouzaid, Maissa Yacoub Salem, Eman Saad Elzanfaly, Ahmed Emad El Gindy, Stephen Hoag, Ahmed Ibrahim, European Journal of Chemistry, 8(3), 265-272, 2017</t>
  </si>
  <si>
    <t>http://eurjchem.com/index.php/eurjchem/article/view/1608</t>
  </si>
  <si>
    <t>Casian, Tibor; Reznek, Andra; Vonica-Gligor, Andreea Loredana; et al.</t>
  </si>
  <si>
    <t xml:space="preserve">Development, validation and comparison of near infrared and Raman spectroscopic methods for fast characterization of tablets with amlodipine and valsartan </t>
  </si>
  <si>
    <t xml:space="preserve">Strzemski, Maciej; Wojciak-Kosior, Magdalena; Sowa, Ireneusz; et al. Application of Raman spectroscopy for direct analysis of Carlina acanthifolia subsp utzka root essential oil TALANTA Volume: 174 Pages: 633-637   Published: NOV 1 2017 
</t>
  </si>
  <si>
    <t>https://www.sciencedirect.com/science/article/pii/S0039914017306999</t>
  </si>
  <si>
    <t xml:space="preserve">Nagy, Brigitta; Farkas, Attila; Gyurkes, Martin; et al. In-line Raman spectroscopic monitoring and feedback control of a continuous twin-screw pharmaceutical powder blending and tableting process INTERNATIONAL JOURNAL OF PHARMACEUTICS   Volume: 530   Issue: 1-2   Pages: 21-29   Published: SEP 15 2017 </t>
  </si>
  <si>
    <t>https://www.sciencedirect.com/science/article/pii/S0378517317306403</t>
  </si>
  <si>
    <t>Moisei, Anca; Gligor, Felicia; Bojita, Marius; et al.</t>
  </si>
  <si>
    <t xml:space="preserve">COMPATIBILITY AND STABILITY STUDIES OF ANTIHYPERTENSIVE/EXCIPIENTS BY THERMAL METHODS, USED IN THE PREFORMULATION PHASE </t>
  </si>
  <si>
    <t xml:space="preserve">Jabeen, Sabahat; Hassan, Fouzia; Yousuf, Rabia Ismail; et al.Volume: 30   Issue: 3   Pages: 855-866   Published: MAY 2017 Impact of different organic acids on solubility enhancement of cefpodxime proxetil immediate release tablet and its stability studies
 PAKISTAN JOURNAL OF PHARMACEUTICAL SCIENCES  </t>
  </si>
  <si>
    <t>http://www.pjps.pk/wp-content/uploads/pdfs/30/3/Paper-24.pdf</t>
  </si>
  <si>
    <t xml:space="preserve"> Kasagić-Vujanović, I., Stojanović, B.J., Ivanović, D.   IFMBE Proceedings
62, pp. 415-424 2017
 Monitoring of bisoprolol fumarate stability under different stress conditions</t>
  </si>
  <si>
    <t>https://link.springer.com/chapter/10.1007%2F978-981-10-4166-2_64</t>
  </si>
  <si>
    <t>Tomuta, Ioan; Iovanov, Rares; Bodoki, Ede; et al.</t>
  </si>
  <si>
    <t xml:space="preserve">Development and validation of NIR-chemometric methods for chemical and pharmaceutical characterization of meloxicam tablets </t>
  </si>
  <si>
    <t xml:space="preserve">Rahoui, Nahla; Jiang, Bo; Taloub, Nadia; et al. Spatio-temporal control strategy of drug delivery systems based nano structures JOURNAL OF CONTROLLED RELEASE   Volume: 255   Pages: 176-201   Published: JAN 10 2017 </t>
  </si>
  <si>
    <t>https://www.sciencedirect.com/science/article/pii/S016836591730514X</t>
  </si>
  <si>
    <t>Porfire, Alina; Rus, Lucia; Vonica, Andreea Loredana; et al.</t>
  </si>
  <si>
    <t>High-throughput NIR-chemometric methods for determination of drug content and pharmaceutical properties of indapamide powder blends for tabletting</t>
  </si>
  <si>
    <t xml:space="preserve">Hu, Jiaqi; Ma, Xiaochen; Liu, Lingling; et al. Rapid evaluation of the quality of chestnuts using near-infrared reflectance spectroscopy FOOD CHEMISTRY Volume: 231 Pages: 141-147   Published: SEP 15 2017 </t>
  </si>
  <si>
    <t>https://www.sciencedirect.com/science/article/pii/S030881461730523X</t>
  </si>
  <si>
    <t xml:space="preserve">Perissinato, Aline Gravinez; Garcia, Jerusa Simone; Trevisan, Marcello Garcia Determination of beta-galactosidase in tablets by infrared spectroscopy CHEMICAL PAPERS   Volume: 71   Issue: 1   Pages: 171-176   Published: JAN 2017 </t>
  </si>
  <si>
    <t>https://link.springer.com/article/10.1007/s11696-016-0107-2</t>
  </si>
  <si>
    <t>Vonica A.L., Tomuta I., Leucuta S.E.</t>
  </si>
  <si>
    <t>Experimental design for the screening of three types of coating polymers for metoprolol minitablets with pulsatile release</t>
  </si>
  <si>
    <t xml:space="preserve"> Dali Youcef, B., Bouchaour, T., Bouberka, Z., Bigan, M., Maschke, U. Swelling behavior of poly(n-butyl acrylate/1,6-hexane-diol-di-acrylate)/nematic liquid crystal E7 systems: Experimental measurements and modeling by factorial design methodJournal of Applied Polymer Science
134(34),45230</t>
  </si>
  <si>
    <t>http://onlinelibrary.wiley.com/doi/10.1002/app.45230/abstract;jsessionid=34BDB69F386DA377A291E4BA09D1CEC5.f01t01</t>
  </si>
  <si>
    <t>Compatibility and stability studies of antihypertensive/excipients by thermal methods, Used in the preformulation phase</t>
  </si>
  <si>
    <t xml:space="preserve">Kasagić-Vujanović, I. , Stojanović, B.J. , Ivanović, D. Monitoring of bisoprolol fumarate stability under different stress conditions (2017) IFMBE Proceedings </t>
  </si>
  <si>
    <t>https://link.springer.com/chapter/10.1007/978-981-10-4166-2_64</t>
  </si>
  <si>
    <t>Butuca Anca</t>
  </si>
  <si>
    <t>Jabeen, S. , Hassan, F. , Yousuf, R.I. Impact of different organic acids on solubility enhancement of cefpodxime proxetil immediate release tablet and its stability studies Pakistan Journal of Pharmaceutical Sciences 2017</t>
  </si>
  <si>
    <t>The simultaneous determination of candesartan, amlodipine and hydrochlorothiazide by high-performance liquid chromatography, from a mixture and pharmaceutical formulations</t>
  </si>
  <si>
    <t>Hegheș, S.C. , Rus, L.M. , Rus, L.-L. HPLC-UV determination of indapamide in the presence of its main synthesis and degradation impurities. Method validation , Farmacia 2017</t>
  </si>
  <si>
    <t>Kinetic analysis of in vitro drug release from valproic acid and sodium valproate suppositories</t>
  </si>
  <si>
    <t>Todoran N., Vancea S., Vari C-E., Dogaru M-T., Taurean A., Muntean D-L., Vlad R-A., Gligor F., Bioavailability of valproate suppositories formulated for paediatric use. Farmacia 2017, Volume 65, Issue 5, 2017, Pages 741-747</t>
  </si>
  <si>
    <t>Moulin Emilie (ICS Strasbourg), Cormos Gabriela, Giuseppone Nicholas (ICS Strasbourg)</t>
  </si>
  <si>
    <t>Dynamic Combinatorial Chemistry as a tool for the Design of Functional Materials and Devices, Chem. Soc. Rev, 2012, 41(3), 1031-1049</t>
  </si>
  <si>
    <t xml:space="preserve">A reversible fluorescence nanoswitch based on dynamic covalent B–O bonds using functional carbon quantum dots and its application for α-glucosidase activity monitoring 
Hang Ao, Hui Feng, Xiaolu Huang, Meizhi Zhao and Zhaosheng Qian 
J. Mater. Chem. C, 2017, 5, 2826 
DOI: 10.1039/C7TC00223H 
</t>
  </si>
  <si>
    <t>http://dx.doi.org/%2010.1039/C7TC00223H</t>
  </si>
  <si>
    <t>Cormos Gabriela</t>
  </si>
  <si>
    <t xml:space="preserve">Entropy-driven homochiral self-sorting of a dynamic library 
Joan Atcher, Jordi Bujons and Ignacio Alfonso 
Chem. Commun., 2017, 53, 4274 
DOI: 10.1039/C7CC01153A 
</t>
  </si>
  <si>
    <t>http://dx.doi.org/%2010.1039/C7CC01153A</t>
  </si>
  <si>
    <t xml:space="preserve">Gelation-driven selection in dynamic covalent CC/CN exchange 
Chunshuang Liang, Sirinan Kulchat, Shimei Jiang and Jean-Marie Lehn 
Chem. Sci., 2017, 8, 6822 
DOI: 10.1039/C7SC02827J 
</t>
  </si>
  <si>
    <t>http://dx.doi.org/%2010.1039/C7SC02827J</t>
  </si>
  <si>
    <t xml:space="preserve">The application of blocked isocyanate chemistry in the development of tunable thermoresponsive crosslinkers 
Marianne S. Rolph, Maria Inam and Rachel K. O'Reilly 
Polym. Chem., 2017, 8, 7229 
DOI: 10.1039/C7PY01706E 
</t>
  </si>
  <si>
    <t>http://dx.doi.org/%2010.1039/C7PY01706E</t>
  </si>
  <si>
    <t xml:space="preserve">Dynamic covalent bonding-triggered supramolecular gelation derived from tetrahydroxy-bisurea derivatives 
Suansuan Wang, Kaiqiang Liu, Sheng Gao, Jinqiang Wang, Ravi Kumar Marella and Yu Fang 
Soft Matter, 2017, 13, 8609 
DOI: 10.1039/C7SM02013A 
</t>
  </si>
  <si>
    <t>http://dx.doi.org/%2010.1039/C7SM02013A</t>
  </si>
  <si>
    <t>MEDLINE</t>
  </si>
  <si>
    <t xml:space="preserve">.Coding the Assembly of Polyoxotungstates with a Programmable Reaction System 
Andreu Ruiz de la Oliva, Victor Sans, Haralampos N. Miras, De-Liang Long and Leroy Cronin 
Inorg. Chem., 2017, 56, 5089 
DOI: 10.1021/acs.inorgchem.7b00206 
</t>
  </si>
  <si>
    <t>http://dx.doi.org/%2010.1021/acs.inorgchem.7b00206</t>
  </si>
  <si>
    <t>SCOPUS+ WoS</t>
  </si>
  <si>
    <t xml:space="preserve">Stimuli-responsive shell cross-linked micelles from amphiphilic four-arm star copolymers as potential nanocarriers for “pH/redox-triggered” anticancer drug release 
Di Xiong, Na Yao, Huawei Gu, Jufang Wang and Lijuan Zhang 
Polymer, 2017, 114, 161 
DOI: 10.1016/j.polymer.2017.03.002 
</t>
  </si>
  <si>
    <t>http://dx.doi.org/%2010.1016/j.polymer.2017.03.002</t>
  </si>
  <si>
    <t xml:space="preserve">Host Amplification in a Dithioacetal-Based Dynamic Covalent Library 
A. Gastón Orrillo, Andrea. M. Escalante and Ricardo L. E. Furlan 
Org. Lett., 2017, 19, 1446 
DOI: 10.1021/acs.orglett.7b00401 
</t>
  </si>
  <si>
    <t>http://dx.doi.org/%2010.1021/acs.orglett.7b00401</t>
  </si>
  <si>
    <t xml:space="preserve">Controlling the Catalytic Functions of DNAzymes within Constitutional Dynamic Networks of DNA Nanostructures 
Shan Wang, Liang Yue, Zohar Shpilt, Alessandro Cecconello, Jason S. Kahn, Jean-Marie Lehn and Itamar Willner 
J. Am. Chem. Soc., 2017, 139, 9662 
DOI: 10.1021/jacs.7b04531 
</t>
  </si>
  <si>
    <t>http://dx.doi.org/%2010.1021/jacs.7b04531</t>
  </si>
  <si>
    <t xml:space="preserve">Emergence of a New Self-Replicator from a Dynamic Combinatorial Library Requires a Specific Pre-Existing Replicator 
Yigit Altay, Meniz Tezcan and Sijbren Otto 
J. Am. Chem. Soc., 2017, 139, 13612 
DOI: 10.1021/jacs.7b07346 
</t>
  </si>
  <si>
    <t>http://dx.doi.org/%2010.1021/jacs.7b07346</t>
  </si>
  <si>
    <t xml:space="preserve">Adaptive Behavior of Dynamic Orthoester Cryptands 
Oleksandr Shyshov, René-Chris Brachvogel, Tobias Bachmann, Rubitha Srikantharajah, Doris Segets, Frank Hampel, Ralph Puchta and Max von Delius 
Angew. Chem. Int. Ed., 2017, 56, 776 
DOI: 10.1002/anie.201609855 
</t>
  </si>
  <si>
    <t>http://dx.doi.org/%2010.1002/anie.201609855</t>
  </si>
  <si>
    <t xml:space="preserve">Strong Color Tuning of Self-Assembled Azo-Derived Phosphonic Acids upon Hydrogen Bonding 
Pauline Girard, Julie Hémez, Virginie Silvestre, Christine Labrugère, Lénaïc Lartigue, Jean-Luc Duvail and Eléna Ishow 
ChemPhotoChem, 2017, 1, 6 
DOI: 10.1002/cptc.201600014 
</t>
  </si>
  <si>
    <t>http://dx.doi.org/%2010.1002/cptc.201600014</t>
  </si>
  <si>
    <t xml:space="preserve">Dynamic Covalent Chemistry of Aldehyde Enamines: BiIII - and ScIII -Catalysis of Amine-Enamine Exchange 
Yang Zhang, Sheng Xie, Mingdi Yan and Olof Ramström 
Chem. Eur. J., 2017, 23, 11908 
DOI: 10.1002/chem.201702363 
</t>
  </si>
  <si>
    <t>http://dx.doi.org/%2010.1002/chem.201702363</t>
  </si>
  <si>
    <t xml:space="preserve">Versatile Dynamic Covalent Assemblies for Probing π-Stacking and Chirality Induction from Homotopic Faces 
Hebo Ye, Yu Hai, Yulong Ren and Lei You 
Chem. Eur. J., 2017, 23, 3804 
DOI: 10.1002/chem.201606040 
</t>
  </si>
  <si>
    <t>http://dx.doi.org/%2010.1002/chem.201606040</t>
  </si>
  <si>
    <t xml:space="preserve">Unraveling the Multistimuli Responses of a Complex Dynamic System of Pseudopeptidic Macrocycles 
Angel M. Valdivielso, Francesc Puig-Castellví, Joan Atcher, Jordi Solà, Romà Tauler and Ignacio Alfonso 
Chem. Eur. J., 2017, 23, 10789 
DOI: 10.1002/chem.20170129
</t>
  </si>
  <si>
    <t>http://dx.doi.org/%2010.1002/chem.201701294</t>
  </si>
  <si>
    <t xml:space="preserve">Synthesis of new spirooxindole-pyrrolothiazole derivatives: Anti-cancer activity and molecular docking 
Gehad Lotfy, Mohamed M. Said, El Sayed H. El Ashry, El Sayed H. El Tamany, Abdullah Al-Dhfyan, Yasmine M. Abdel Aziz and Assem Barakat 
Bioorganic &amp; Medicinal Chemistry, 2017, 25, 1514 
DOI: 10.1016/j.bmc.2017.01.014 
</t>
  </si>
  <si>
    <t>http://dx.doi.org/%2010.1016/j.bmc.2017.01.014</t>
  </si>
  <si>
    <t xml:space="preserve">Controlling supramolecular polymerization through multicomponent self-assembly 
Pol Besenius 
J. Polym. Sci. Part A: Polym. Chem., 2017, 55, 34 
DOI: 10.1002/pola.28385
</t>
  </si>
  <si>
    <t>http://dx.doi.org/%2010.1002/pola.28385</t>
  </si>
  <si>
    <t xml:space="preserve">Dynamic covalent gels assembled from small molecules: from discrete gelators to dynamic covalent polymers 
Jian-Yong Zhang, Li-Hua Zeng and Juan Feng 
Chinese Chemical Letters, 2017, 28, 168 
DOI: 10.1016/j.cclet.2016.07.015 
</t>
  </si>
  <si>
    <t>http://dx.doi.org/%2010.1016/j.cclet.2016.07.015</t>
  </si>
  <si>
    <t>woS</t>
  </si>
  <si>
    <t xml:space="preserve">Adaptive Behavior of Dynamic Orthoester Cryptands 
Oleksandr Shyshov, René-Chris Brachvogel, Tobias Bachmann, Rubitha Srikantharajah, Doris Segets, Frank Hampel, Ralph Puchta and Max von Delius 
Angew. Chem., 2017, 129, 794 
DOI: 10.1002/ange.201609855 
</t>
  </si>
  <si>
    <t>http://dx.doi.org/%2010.1002/ange.201609855</t>
  </si>
  <si>
    <t xml:space="preserve">Antiparallel Dynamic Covalent Chemistries 
Bartosz M. Matysiak, Piotr Nowak, Ivica Cvrtila, Charalampos G. Pappas, Bin Liu, Dávid Komáromy and Sijbren Otto 
J. Am. Chem. Soc., 2017, 139, 6744 
DOI: 10.1021/jacs.7b02575 
</t>
  </si>
  <si>
    <t>http://dx.doi.org/%2010.1021/jacs.7b02575</t>
  </si>
  <si>
    <t xml:space="preserve">Triggering Assembly and Disassembly of a Supramolecular Cage 
Carlo Bravin, Elena Badetti, Francesca A. Scaramuzzo, Giulia Licini and Cristiano Zonta 
J. Am. Chem. Soc., 2017, 139, 6456 
DOI: 10.1021/jacs.7b02341
</t>
  </si>
  <si>
    <t>http://dx.doi.org/%2010.1021/jacs.7b02341</t>
  </si>
  <si>
    <t xml:space="preserve">Oligocarboxylates as useful templates in dynamic combinatorial chemistry 
Filip Ulatowski and Janusz Jurczak 
Pure and Applied Chemistry, 2017, 89 
DOI: 10.1515/pac-2016-1027 
</t>
  </si>
  <si>
    <t>http://dx.doi.org/%2010.1515/pac-2016-1027</t>
  </si>
  <si>
    <t xml:space="preserve">Redox Control over Acyl Hydrazone Photoswitches 
Ivica Cvrtila, Hugo Fanlo-Virgós, Gaël Schaeffer, Guillermo Monreal Santiago and Sijbren Otto 
J. Am. Chem. Soc., 2017, 139, 12459 
DOI: 10.1021/jacs.7b03724 
</t>
  </si>
  <si>
    <t>http://dx.doi.org/%2010.1021/jacs.7b03724</t>
  </si>
  <si>
    <t xml:space="preserve">IA Silberg, G Cormos, DC Oniciu </t>
  </si>
  <si>
    <t>Retrosynthetic approach to the synthesis of phenothiazines</t>
  </si>
  <si>
    <t xml:space="preserve">Azaphenothiazines–promising phenothiazine derivatives. An insight into nomenclature, synthesis, structure elucidation and biological properties
K Pluta, M Jeleń, B Morak-Młodawska, M. Zimecki, J. Artym, M. Kocięba, E. Zaczyński - European Journal of Medicinal Chemistry
Volume 138, 29 September 2017, Pages 774-806 - Elsevier
</t>
  </si>
  <si>
    <t>https://doi.org/10.1016/j.ejmech.2017.07.009</t>
  </si>
  <si>
    <t xml:space="preserve">Possible Biological and Clinical Applications of Phenothiazines
B Varga, Á Csonka, A Csonka, J Molnar, L. Amaral, G. Spengler -International Journal of Cancer Research and Treatment - Anticancer Research, 2017 - ar.iiarjournals.org
</t>
  </si>
  <si>
    <t>http://ar.iiarjournals.org/content/37/11/5983.short</t>
  </si>
  <si>
    <t xml:space="preserve">The double Smiles rearrangement in neutrnal conditions leading to one of 10-(nitropyridinyl) dipyridothiazine isomers
B Morak-Młodawska, K Pluta, K Suwińsk, M. Jelen -  Journal of Molecular Structure
Volume 1133, 5 April 2017, Pages 398-404, Elsevier
</t>
  </si>
  <si>
    <t>https://doi.org/10.1016/j.molstruc.2016.11.062</t>
  </si>
  <si>
    <t>M. Totan, F.G. Gligor, M. Bojita, C. Grigore, C. Grigore</t>
  </si>
  <si>
    <t>Determining hemoglobin reference values in children and teenagers from Sibiu area</t>
  </si>
  <si>
    <t>GANKA BEKYAROVA, MARIA TZANEVA, KAMELIA BRATOEVA, ISCREN KOTZEV,HEME-OXYGENASE-1 UPREGULATED BY S-ADENOSYLMETHIONINE.
POTENTIAL PROTECTION AGAINST NON-ALCOHOLIC FATTY LIVER INDUCED BY HIGH FRUCTOSE DIET, FARMACIA,2017,vol. 65, nr.2</t>
  </si>
  <si>
    <t>https://scholar.google.ro/</t>
  </si>
  <si>
    <t>google scholar</t>
  </si>
  <si>
    <t>Moisei, A (ULBS).,Gligor, F.(ULBS), Bojiţă, M. (UMF CJ), Chiş, A.(ULBS), Totan, M. (ULBS), Vonica-Gligor, L.A.(ULBS), Ciurba, A.(UMF TGM)</t>
  </si>
  <si>
    <t>E. ANTONESCU(ULBS), MARIA TOTAN(ULBS), GHEORGHE CORNEL BOITOR(ULBS), JULIANNA SZAKACS(UMF tg. Mureş),
SINZIANA CALINA SILISTEANU, SORIN RADU FLEACA(ULBS), SEBASTIAN CERNUSCA MITARIU(ULBS), BOGDAN HORATIU SERB(ULBS)</t>
  </si>
  <si>
    <t>The Reference Intervals Used in Pediatric Medical Analysis
Laboratories to Interpret the Results Analysis for Total Serum Calcium</t>
  </si>
  <si>
    <t xml:space="preserve">BOITOR CORNEL GHEORGHE; IONAŞ MONA; BOŢA GABRIELA; GRIGORE NICOLAE, PRINCIPLES AND CURRENT METHODS IN THE TREATMENT OF DENTAL WOUNDS,  Acta Medica Transilvanica . Jun2017, Vol. 22 Issue 2, p92-93. 1p. </t>
  </si>
  <si>
    <t>Moisei, A.(ULBS), Totan, M.(ULBS), Gligor, F.G(ULBS), Crăciun, I.(Polisano), Todoran, N (UMFTGM), Chiş, A.A.(ULBS), Popa, D.E(UMFB)</t>
  </si>
  <si>
    <t>THE SIMULTANEOUS DETERMINATION OF CANDESARTAN, AMLODIPINE AND HYDROCHLOROTHIAZIDE BY
HIGH-PERFORMANCE LIQUID CHROMATOGRAPHY, FROM A MIXTURE AND PHARMACEUTICAL FORMULATIONS</t>
  </si>
  <si>
    <t>SIMONA CODRUȚA HEGHEȘ, LUCIA MARIA RUS, LUCA-LIVIU RUS, MARIUS
TRAIAN BOJIȚĂ, CRISTINA ADELA IUGA, HPLC-UV DETERMINATION OF INDAPAMIDE IN THE PRESENCE
OF ITS MAIN SYNTHESIS AND DEGRADATION IMPURITIES.
METHOD VALIDATION, FARMACIA, 2017, Vol. 65, 5</t>
  </si>
  <si>
    <t>Mureşan Maria Lucia (ULBS, Facultatea de Medicina, Departament Clinic)</t>
  </si>
  <si>
    <t>The analysis of essential oils from aerial parts of Tanacetum vulgare L. Growing wild in Romania</t>
  </si>
  <si>
    <t>Junkuszew, A., Dudko, P., Gruszecki, T.M. (…), Demkowska- Kutrzepa, M., Tomczuk, K., Efficiency of various systems of antiparasitic prophylaxis in a flock of sheep</t>
  </si>
  <si>
    <t>https://www.scopus.com/record/display.uri?eid=2-s2.0-85040164893&amp;origin=resultslist&amp;sort=plf-f&amp;cite=2-s2.0-84976342620&amp;src=s&amp;imp=t&amp;sid=5e043d7c2f61159db1afb11aff4d7e81&amp;sot=cite&amp;sdt=a&amp;sl=0&amp;relpos=0&amp;citeCnt=0&amp;searchTerm=</t>
  </si>
  <si>
    <t>Mureşan Maria Lucia (ULBS, Facultatea de Medicina, Departament Clinic),Benedec Daniela (Facultatea de Farmacie Cluj Napoca), Vlase Laurean (Facultatea de Farmacie Cluj Napoca), Oprean Radu(Facultatea de Farmacie Cluj Napoca),Toiu Anca (Facultatea de Farmacie Cluj Napoca), Oniga Ilioara (Facultatea de Farmacie Cluj Napoca)</t>
  </si>
  <si>
    <t>Screening of polyphenolic compounds, antioxidant and antimicrobial properties of Tanacetum vulgare from Transylvania</t>
  </si>
  <si>
    <t>Baczek, K.B., Kosakowska, O., Przybyt, J.L.,, Pioro-Jabrucka, E., Costa R., et.al,Antibacterial and antioxidant activity of essential oils and extracts from costmary (Tanacetum balsamita L.) and tansy (Tanacetum vulgare L.), Industrial Crops and Products, 102, pp. 154-163</t>
  </si>
  <si>
    <t>https://www.scopus.com/record/display.uri?eid=2-s2.0-85016266255&amp;origin=resultslist&amp;sort=plf-f&amp;cite=2-s2.0-84926466488&amp;src=s&amp;imp=t&amp;sid=4c352af14814f127cec1351b7a9c0c09&amp;sot=cite&amp;sdt=a&amp;sl=0&amp;relpos=0&amp;citeCnt=2&amp;searchTerm=</t>
  </si>
  <si>
    <t>Ozek, G., Ishmuratova, M., Yur, S., Goger, F., et.al, Investigation of Galatella villosa and G. tatarica for antioxidant, α-amylase, tyrosinase, lipoxygenase and xanthine oxidase inhibitory activities, Natural Product Communication, 12 (8), pp. 1255-1258</t>
  </si>
  <si>
    <t>https://www.scopus.com/record/display.uri?eid=2-s2.0-85029292544&amp;origin=resultslist&amp;sort=plf-f&amp;cite=2-s2.0-84926466488&amp;src=s&amp;imp=t&amp;sid=4c352af14814f127cec1351b7a9c0c09&amp;sot=cite&amp;sdt=a&amp;sl=0&amp;relpos=1&amp;citeCnt=0&amp;searchTerm=</t>
  </si>
  <si>
    <t>Juncan Anca Maria (ULBS, Facultatea de Medicină, Departament Preclinic),  Socaciu Carmen (Universitatea de Ştiințe Agricole și Medicină Veterinară Cluj-Napoca,
Departamentul de Chimie și Biochimie), Fetea Florinela (Universitatea de Ştiințe Agricole și Medicină Veterinară Cluj-Napoca,
Departamentul de Chimie și Biochimie)</t>
  </si>
  <si>
    <t>Application of fourier transform infrared spectroscopy for the characterization of sustainable cosmetics and ingredients with antioxidant potential</t>
  </si>
  <si>
    <t>Manzi P., Durazzo A., Antioxidant properties of industrial heat-treated milk, J. FOOD MEAS. CHARACT., 11(4), pp. 1690-1698</t>
  </si>
  <si>
    <t>https://www.scopus.com/results/authorNamesList.uri?sort=count-f&amp;src=al&amp;sid=44eb438d31bf5edd28a14d48d02e7d38&amp;sot=al&amp;sdt=al&amp;sl=48&amp;s=AUTHLASTNAME%28EQUALS%28Juncan%29%29+AND+AUTHFIRST%28Anca%29&amp;st1=Juncan&amp;st2=Anca&amp;orcidId=&amp;selectionPageSearch=anl&amp;reselectAuthor=false&amp;activeFlag=false&amp;showDocument=false&amp;resultsPerPage=20&amp;offset=1&amp;jtp=false&amp;currentPage=1&amp;previousSelectionCount=0&amp;tooManySelections=false&amp;previousResultCount=0&amp;authSubject=LFSC&amp;authSubject=HLSC&amp;authSubject=PHSC&amp;authSubject=SOSC&amp;exactAuthorSearch=true&amp;showFullList=false&amp;authorPreferredName=&amp;origin=searchauthorfreelookup&amp;affiliationId=&amp;txGid=3ba8c3665fc43fd6f286ccb4236cddbb</t>
  </si>
  <si>
    <t>Chiş, A.A(ULBS), Gligor, F.G(ULBS), Cormoş, G. (ULBS), Curea, E., Bojita M</t>
  </si>
  <si>
    <t>Spectrophotometric method for the determination of trimetazidine dihydrochloride from pharmaceutical forms</t>
  </si>
  <si>
    <t>Hangan, A.C. , Stan, R.L. , Turza, A. Synthesis, crystal structures, characterization and antitumor activities of two copper(II) complexes of a sulfonamide ligand Transition Metal Chemistry  2017</t>
  </si>
  <si>
    <t>https://link.springer.com/article/10.1007/s11243-017-0120-5</t>
  </si>
  <si>
    <t>Chiș Adriana</t>
  </si>
  <si>
    <t>Ungureanu, A.(SJS), Rus L.L.(ULBS), Gligor F.G.(ULBS), Lazaroaie A., Prodan L., Roman-Filip C.(ULBS)</t>
  </si>
  <si>
    <t>Intravenous levetiracetam as second line option for Status Epilepticus</t>
  </si>
  <si>
    <t xml:space="preserve"> Ţincu, R.C. , Cobilinschi, C. , Tomescu, D. Favourable results for L-carnitine use in valproic acid acute poisoning , Farmacia 2017</t>
  </si>
  <si>
    <t>Totan, M (ULBS)., Gligor FG (ULBS), Bojita M , Grigore C, Grigore C</t>
  </si>
  <si>
    <t>Bekyarova, G. , Tzaneva, M. , Bratoeva, K. Heme-oxygenase-1 upregulated by s-adenosylmethionine. Potential protection against non-alcoholic fatty liver induced by high fructose diet Farmacia 2017</t>
  </si>
  <si>
    <t>http://www.revistafarmacia.ro/201702/art-17-Bekyarova_BULGARIA_262-267.pdf</t>
  </si>
  <si>
    <t>Farcaș, A (CIM), Gligor, F(ULBS), Bucș, C.(CIM), Mogoșan, C.(UMF CJ), Bojiță, M., Dumitrașcu, D.(UMF CJ)</t>
  </si>
  <si>
    <t>Faik Tatli, Orhan Gozeneli, Hacer Uyanikoglu, Ali Uzunkoy, Huseyin Cahit Yalcın, Abdullah Ozgonul, Osman Bardakci, Adnan Incebiyik, Muhammet Emin Guldur-The clinical characteristics and surgical approach of abdominal wall endometriosis: A case series of 14 women-Bosnian Journal of Medical Science-December 2017</t>
  </si>
  <si>
    <t>https://www.bjbms.org/ojs/index.php/bjbms/article/view/2659/702</t>
  </si>
  <si>
    <t>Nicola Berlanda, MDPaolo Vercellini, MDLuigi Fedele, MD-Endometriosis: Clinical manifestations and diagnosis of rectovaginal or bowel disease-Up to Date 2017</t>
  </si>
  <si>
    <t>https://www.uptodate.com/contents/endometriosis-clinical-manifestations-and-diagnosis-of-rectovaginal-or-bowel-disease</t>
  </si>
  <si>
    <t>7,14</t>
  </si>
  <si>
    <t>Radu Chicea, Florin Ispasoiu((Univeritary Clinic Emergency Hospital Sibiu),), Mircea Focsa</t>
  </si>
  <si>
    <t>Seminal plasma insemination during ovum-pickup—a method to increase pregnancy rate in IVF/ICSI procedure. A pilot randomized trial</t>
  </si>
  <si>
    <t>G Saccone,A Di Spiezio Sardo,A Ciardulli,C Caissutti,M Spinelli,D Surbek,M von Wolff, Effectiveness of seminal plasma in IVF treatment: a systematic review and meta‐analysis, Journal of Obstetrics</t>
  </si>
  <si>
    <t>http://onlinelibrary.wiley.com/doi/10.1111/1471-0528.15004/full</t>
  </si>
  <si>
    <t>Dan Chicea, Radu Chicea, LIANA MARIA Chicea</t>
  </si>
  <si>
    <t>HSA particle size characterization by AFM</t>
  </si>
  <si>
    <t>P Ghosh, J Patwari, S Dasgupta, Complexation With Human Serum Albumin Facilitates Sustained Release of Morin From Polylactic-Co-Glycolic Acid Nanoparticles, The Journal of Physical Chemistry B, J. Phys. Chem. B, 2017, 121 (8), pp 1758–1770
DOI: 10.1021/acs.jpcb.6b08559</t>
  </si>
  <si>
    <t>https://pubs.acs.org/doi/abs/10.1021/acs.jpcb.6b08559</t>
  </si>
  <si>
    <t xml:space="preserve">Laurent Leclercq &amp; Michel Vert (2016) Comparison between protein repulsions by diblock PLA-PEO and albumin nanocoatings using OWLS, Journal of Biomaterials Science, Polymer Edition, 28:2, 177-193, DOI: 10.1080/09205063.2016.1262160
</t>
  </si>
  <si>
    <t>https://www.tandfonline.com/doi/abs/10.1080/09205063.2016.1262160</t>
  </si>
  <si>
    <t>Dan Bratu, Radu Chicea, Tanasescu Ciprian, Laurentiu Beli, Sabau Dan, Alin Mihetiu, Boicean Adrian</t>
  </si>
  <si>
    <t xml:space="preserve">Faik Tatli, Orhan Gozeneli, Hacer Uyanikoglu, Ali Uzunkoy, Huseyin Cahit Yalcın, Abdullah Ozgonul, Osman Bardakci, Adnan Incebiyik, Muhammet Emin Guldur, The clinical characteristics and surgical approach of abdominal wall endometriosis: A case series of 14 women,Bosnian Journal of Basic Medical Sciences, DOI: http://dx.doi.org/10.17305/bjbms.2018.2659 </t>
  </si>
  <si>
    <t>DOI: http://dx.doi.org/10.17305/bjbms.2018.2659</t>
  </si>
  <si>
    <t>Nicolae Grigore, Valentin Pîrvuț, Ionela Mihai, Adrian Hașegan, Sebastian Ioan Cernușca-Mițariu</t>
  </si>
  <si>
    <t>The Association Between Stress Level and Laboratory Parameters, Sex, Age and Stage Disease in Patients with Digestive and Bronchopulmonary Neoplasms</t>
  </si>
  <si>
    <t>Revista Chimia</t>
  </si>
  <si>
    <t>http://www.revistadechimie.ro/archive.asp</t>
  </si>
  <si>
    <t>Claude D. Vaislic(Department of Cardiac, Vascular and Thoracic Surgery, Centre Hospitalier Privé Parly 2, Le Chesnay, France.), Jean Noël Fabiani(Department of Cardiovascular Surgery, Hôpital Europeen Georges-Pompidou, Paris, France, Sidney Chocron(Department of Cardiovascular Surgery, Hôpital Europeen Georges-Pompidou, Paris, France),Jacques Robin(Department of Cardiovascular Surgery, Hôpital Louis Pradel, Lyon-Bron, France), Victor S. Costache(Department of Cardiovascular Surgery, Hôpital Louis Pradel, Lyon-Bron, France), Jean-Pierre Villemot(Department of Cardiovascular Surgery, Hôpital Louis Pradel, Lyon-Bron, France), Jean Marc Alsac(Department of Cardiovascular Surgery, Hôpital Europeen Georges-Pompidou, Paris, France), Pascal N. Leprince(Department of Thoracic and Cardiovascular Surgery, Hôpital Pitié-Salpétrière, Pierre and Marie Curie University, Paris, France),Thierry Unterseeh(Department of Interventional Cardiology, Institut Cardiovasculaire Paris Sud, Hôpital Privé Claude Galien, Quincy-sous-Sénart, France),Eric Portocarrero(Department of Cardiovascular Surgery and Transplantation, CHU-Nancy, Hôpital d'adultes de Brabois, Nancy, France),Yves Glock(Department of Cardiovascular Surgery, CHU Toulouse, Hôpital Rangueil, Toulouse, France), Hervé Rousseau</t>
  </si>
  <si>
    <t>One-Year Outcomes Following Repair of Thoracoabdominal Aneurysms With the Multilayer Flow Modulator: Report From the STRATO Trial</t>
  </si>
  <si>
    <t xml:space="preserve">A clinical review of early outcomes from contemporary flow modulation versus open, fenestrated and branch technologies in the management of thoracoabdominal aortic aneurysm -
Sherif Sultan, Edel P Kavanagh, Edward Diethrich, Victor Costache, Mohamed Sultan, Fionnuala Jordan, Niamh Hynes Vascular, August 24, 2017 </t>
  </si>
  <si>
    <t>http://journals.sagepub.com/doi/abs/10.1177/1708538117724933</t>
  </si>
  <si>
    <t>google academic</t>
  </si>
  <si>
    <t>Evidence of use of multilayer flow modulator stents in treatment of thoracoabdominal aortic aneurysms and dissections- Gustavo S. Oderich, MD Journal of Vascular Surgery – April 2017 Audiovisual Summary Volume 65, Issue 4, Pages 935–937</t>
  </si>
  <si>
    <t>http://www.jvascsurg.org/article/S0741-5214(17)30009-5/abstract</t>
  </si>
  <si>
    <t>Is endovascular treatment with multilayer flow modulator stent insertion a safe alternative to open surgery for high-risk patients with thoracoabdominal aortic aneurysm?- Carolline Pinto, George Garas, Leanne Harling, Ara Darzi, Roberto Casula, Thanos Athanasiou Annals of medicine and surgery March 2017Volume 15, Pages 1–8</t>
  </si>
  <si>
    <t>http://www.annalsjournal.com/article/S2049-0801(17)30023-7/abstract</t>
  </si>
  <si>
    <t>Traitement par modulateur de flux multicouche des anévrismes thoraco-abdominaux Crawford type II et III chez les hauts risques chirurgicaux-Claude D. Vaislic. Jhon Libbey Eurotext Volume 29, numéro 3, Mai-Juin 2017</t>
  </si>
  <si>
    <t>http://www.jle.com/fr/revues/stv/e-docs/traitement_par_modulateur_de_flux_multicouche_des_anevrismes_thoraco_abdominaux_crawford_type_ii_et_iii_chez_les_hauts_risques_chirurgicaux_309919/article.phtml</t>
  </si>
  <si>
    <t>Is Multilayer Bare Stent Safe or Effective for the Treatment of Aortic Aneurysms? A Meta-analysis with Early and Mid-term Outcomes- Kun Ke, Hui Zheng, Weizhu Yang ANNALS OF VASCULAR SURGERY April 2017Volume 40, Pages 112–119</t>
  </si>
  <si>
    <t>http://www.annalsofvascularsurgery.com/article/S0890-5096(16)30845-7/abstract</t>
  </si>
  <si>
    <t>Contemporary strategies for repair of complex thoracoabdominal aortic aneurysms: real-world experiences and multilayer stents as an alternative-Ralf Robert Kolvenbach. Jornal Vascular Brasileiro J. vasc. bras. vol.16 no.4 Porto Alegre Oct./Dec. 2017</t>
  </si>
  <si>
    <t>http://www.scielo.br/scielo.php?pid=S1677-54492017000400293&amp;script=sci_arttext</t>
  </si>
  <si>
    <t>Olivier Chavanon (Department of Cardiac Surgery, CHU, Grenoble, BP 217 University Hospital, Grenoble cedex 9, France) Victor Costache (Department of Cardiac Surgery, CHU, Grenoble, BP 217 University Hospital, Grenoble cedex 9, France), Vincent Bach (Department of Cardiac Surgery, CHU, Grenoble, BP 217 University Hospital, Grenoble cedex 9, France), Anis Kétata
(Department of Cardiac Surgery, CHU, Grenoble, BP 217 University Hospital, Grenoble cedex 9, France), Michel Durand
(Thoracic and Cardiovascular Intensive Care Unit, Grenoble University Hospital, Grenoble, France), Rachid Hacini
(Department of Cardiac Surgery, CHU, Grenoble, BP 217 University Hospital, Grenoble cedex 9, France), Frédéric Thony
(Department of Radiology, Grenoble University Hospital, Grenoble, France), Dominique Blin (Department of Cardiac Surgery, CHU, Grenoble, BP 217 University Hospital, Grenoble cedex 9, France)</t>
  </si>
  <si>
    <t>Preoperative predictive factors for mortality in acute type A aortic dissection: an institutional report on 217 consecutives cases</t>
  </si>
  <si>
    <t>Factors of Prolonged Intensive Care Unit Stay After Surgery in Patients with Type A Acute Aortic Dissection- Khan, Mohammed Firoj; en Fa, Xian; Yu, Hai Bin. Biology and Medicine; Aligarh Vol. 9, Iss. 1,  (2017): 1-5.</t>
  </si>
  <si>
    <t>https://search.proquest.com/openview/02e33def72f39662b52b58fbed16cee6/1?pq-origsite=gscholar&amp;cbl=2029165</t>
  </si>
  <si>
    <t>proquest</t>
  </si>
  <si>
    <t>Simplified total aortic arch replacement with an in situ stent graft fenestration technique for acute type A aortic dissection- Xiaoping Hu, Zhiwei Wang, Zhiwei Wang, Zhiwei Wang, Zongli Ren, Rui Hu, Hongbing Wu. JOURNAL OF VASCULAR SURGERY September 2017Volume 66, Issue 3, Pages 711–717</t>
  </si>
  <si>
    <t>http://www.jvascsurg.org/article/S0741-5214(17)30200-8/fulltext</t>
  </si>
  <si>
    <t>Cause of Death Following Surgery for Acute Type A Dissection- R. Scott McClure, Maral Ouzounian, Munir Boodhwani, Ismail El-Hamamsy, Michael W.A. Chu, Zlatko Pozeg, Francois Dagenais, Khokan C. Sikdar and Jehangir J. Appoo. Aorta (Stamford). 2017 Apr; 5(2): 33–41.</t>
  </si>
  <si>
    <t>Evaluation of cardiac microvasculature in patients with diffuse myocardial fibrosis</t>
  </si>
  <si>
    <t>Hernandez-Betancor, Ivan; Izquierdo-Gomez, Maria M.; Garcia-Niebla, Javier; Laynez-Cerdena, Ignacio; Garcia-Gonzalez, Martin Jesus; Barragan-Acea, A.; Irribarren- Sarria, Jose Luis; Jimenez-Rivera, Juan Jose; Lacalzada-Almeida, Juan, Bayes Syndrome and Imaging Techniques, Current Cardiology Reviews, Volume 13, Number 4, November 2017, pp. 263-273</t>
  </si>
  <si>
    <t>http://www.ingentaconnect.com/contentone/ben/ccr/2017/00000013/00000004/art00004</t>
  </si>
  <si>
    <t xml:space="preserve">Tatiana Georgiana Radu, Marius Eugen Ciurea, SŞ Mogoantă, Cristina Jana Busuioc, Florin Grosu, M Ţenovici, Ileana Octavia Petrescu, Ionela Mihaela Vladu, 1. Department of Surgery, Faculty of Dentistry, University of Medicine and Pharmacy of Craiova, Romania; 
5)Department of Pathophysiology, “Carol Davila” University of Medicine and Pharmacy, Bucharest, Romania
6)Department of Histology, University of Medicine and Pharmacy of Craiova, Romania
7)Department of Internal Medicine, Faculty of Dental Medicine, University of Medicine and Pharmacy of Craiova,
Romania </t>
  </si>
  <si>
    <t>Papillary thyroid cancer stroma-histological and immunohistochemical study.</t>
  </si>
  <si>
    <t xml:space="preserve">SUN Zhenhua, ZHAO Zhihong, JIANG Huaping, XU Lisheng, SUN Yajun, LONG Weiguo, WANG Kun, Expressions of tumor microenvironment-associated factors IL-6, IL-10 and chemokine receptor 7 in papillary thyroid carcinoma and their clinical significance, Chinese Journal of General Surgery, 2017, 26(5) </t>
  </si>
  <si>
    <t>http://pw.amegroups.com/article/view/12173</t>
  </si>
  <si>
    <t xml:space="preserve">MARIA ROTARU1), GABRIELA MARIANA IANCU1), LAURA GHEUCĂ SOLOVĂSTRU2), ROMANIŢA-FIRUŢA GLAJA3),
FLORIN GROSU4), ADRIANA BOLD5), ADRIAN COSTACHE6)
1)Department of Dermatology, “Victor Papilian” Faculty of Medicine, “Lucian Blaga” University of Sibiu, Romania
2)Department of Dermatology, Faculty of Medicine, “Grigore T. Popa” University of Medicine and Pharmacy, Iassy, Romania
3)Department of Pathology, Emergency City Clinical Hospital, Timisoara, Romania
4)Department of Histology, “Victor Papilian” Faculty of Medicine, “Lucian Blaga” University of Sibiu, Romania
5)Department of Histology, University of Medicine and Pharmacy of Craiova, Romania
6)Department of Pathology, “Carol Davila” University of Medicine and Pharmacy, Bucharest, Romania </t>
  </si>
  <si>
    <t>A rare case of multiple clear cell acanthoma with a relatively rapid development of the lower legs</t>
  </si>
  <si>
    <t xml:space="preserve"> Potenziani,
Danielle Applebaum,
Bhuvaneswari Krishnan,
Carolina Gutiérrez,
A. Hafeez Diwan, Multiple clear cell acanthomas and a sebaceous lymphadenoma presenting in a patient with Cowden syndrome – a case report, Journal of cutaneous pathology, Volume 44, Issue 1
January 2017 
Pages 79–82</t>
  </si>
  <si>
    <t>http://onlinelibrary.wiley.com/doi/10.1111/cup.12823/full</t>
  </si>
  <si>
    <t xml:space="preserve">Stembridge N  ,  Rytina E ,  Norris P, Dermpath &amp; Clinic: Multiple clear cell acanthomas, 
European Journal of Dermatology : EJD [01 Oct 2017, 27(5):566-567] </t>
  </si>
  <si>
    <t>STELIAN ŞTEFĂNIŢĂ MOGOANTĂ1), ADRIAN COSTACHE2), GABRIELA MUŢIU3), SIMONA GABRIELA BUNGĂU4),
MIRELA GHILUŞI
5), FLORIN GROSU6), MANUELA VASILE7), IONICĂ DANIEL VÎLCEA8),
MIRCEA CONSTANTIN GHERGHINESCU9), LAURENŢIU MOGOANTĂ10), DANIELA ADRIANA ION11)
1)Department of Surgery, Faculty of Dental Medicine, University of Medicine and Pharmacy of Craiova, Romania
2)Department of Pathology, “Carol Davila” University of Medicine and Pharmacy, Bucharest, Romania
3)Department of Morphological Sciences, Faculty of Medicine and Pharmacy, University of Oradea, Romania
4)Department of Pharmacy, Faculty of Medicine and Pharmacy, University of Oradea, Romania
5)Department of Pathology, Emergency County Hospital, Craiova, Romania
6)Department of Histology, “Victor Papilian” Faculty of Medicine, “Lucian Blaga” University of Sibiu, Romania
7)Department of Radiology, Emergency County Hospital, Craiova, Romania
8)Department of Surgery, Faculty of Medicine, University of Medicine and Pharmacy of Craiova, Romania
9)Department of Surgery, Faculty of Medicine, University of Medicine and Pharmacy of Tirgu Mures, Romania
10)Research Center for Microscopic Morphology and Immunology, University of Medicine and Pharmacy of Craiova, Romania
11)Discipline of Physiopathology II, “Carol Davila” University of Medicine and Pharmacy, Bucharest, Romania 
Department of Histology, Faculty of Medicine, University of Medicine and Pharmacy of Craiova, Romania; laurentiu_mogoanta@yahoo.com, Lucian Blaga University of Sibiu, faculty of Medicine</t>
  </si>
  <si>
    <t>A nonfunctional neuroendocrine tumor of the pancreas – a case report</t>
  </si>
  <si>
    <t xml:space="preserve">MANUELA STOICESCU, SIMONA GABRIELA BUNGĂU, DELIA MIRELA ŢIŢ, GABRIELA MUŢIU, ANAMARIA LAVINIA PURZA, VASILE CIPRIAN IOVAN, OVIDIU LAUREAN POP, Carcinogenic uterine risk of repeated abortions: hormone receptors tumoral expression, Rom J Morphol Embryol 2017, 58(4):in press
receptors tumoral expression, </t>
  </si>
  <si>
    <t>https://www.researchgate.net/profile/Simona_Bungau/publication/323119513_Carcinogenic_uterine_risk_of_repeated_abortions_hormone_receptors_tumoral_expression/links/5a814f234585154d57d92f52/Carcinogenic-uterine-risk-of-repeated-abortions-hormone-receptors-tumoral-expression.pdf</t>
  </si>
  <si>
    <t>Baojin Xu, Yue Wang,  Xiaoyan Li, Jie Lin,Nonfunctional pancreatic neuroendocrine tumor masked as anemia, Medicine (Baltimore). 2017 Jul; 96(27)</t>
  </si>
  <si>
    <t>https://www.ncbi.nlm.nih.gov/pmc/articles/PMC5502183/</t>
  </si>
  <si>
    <t>CAMELIA LIANA BUHAŞ, ELENA ROŞCA, GABRIELA MUŢIU, ALINA CRISTIANA VENTER,BOGDAN ADRIAN BUHAŞ, RĂZVAN COUŢI
, CAMELIA FLORENTINA CIOBANU, DRAGOŞ MIRCEA ROŞCA, Acinic cell carcinoma of minor salivary glands – Case report, Rom J Morphol Embryol 2017, 58(3):1003–1007</t>
  </si>
  <si>
    <t xml:space="preserve">Suicidal  poisoning  by  ingestion  of  Taxus  Baccata  leaves.  Case  report  and  
literature review </t>
  </si>
  <si>
    <t>Guido Reijnen, Corine Bethlehem, Jacquo M.B.L. van Remmen, Hans J.M. Smit, Matthijs van Luin, Udo J.L. Reijnders - Post-mortem findings in 22 fatal Taxus baccata intoxications and a possible solution to its detection, Journal of Forensic and Legal Medicine, November 2017 Volume 52, p56-61</t>
  </si>
  <si>
    <t>http://www.jflmjournal.org/article/S1752-928X(17)30130-0/references</t>
  </si>
  <si>
    <t>KB Kim, S Lee, JH Oh - Lu's Basic Toxicology: Fundamentals …, 2017</t>
  </si>
  <si>
    <t>https://books.google.ro/books?hl=ro&amp;lr=&amp;id=Vlc0DwAAQBAJ&amp;oi=fnd&amp;pg=PT154&amp;ots=28rJ8B-h9D&amp;sig=2UAUra5mdiJmW0UrxUCl-7oGJYg&amp;redir_esc=y#v=onepage&amp;q&amp;f=false</t>
  </si>
  <si>
    <t xml:space="preserve">carte (capitolul 7) - books.google.com </t>
  </si>
  <si>
    <t>Ethical and legal aspects of the use of the dead human body for teaching and scientific purposes</t>
  </si>
  <si>
    <t>Sanjib KumarGhosh - Annals of Anatomy - Anatomischer Anzeiger
Volume 211, May 2017, Pages 129-134</t>
  </si>
  <si>
    <t>https://doi.org/10.1016/j.aanat.2017.02.004</t>
  </si>
  <si>
    <t xml:space="preserve">Oya ÖGENLER, Nuri Selim KADIOĞLU - Relationships with Dead Human Body: Opinions of Mersin University Health Vocational School Students, Türkiye Biyoetik Dergisi (Turkish Journal of Bioethics), 2017
Vol. 4, No. 1, 3-13
</t>
  </si>
  <si>
    <t>https://www.journalagent.com/tjob/pdfs/TJOB-60783-ORIGINAL_ARTICLE-OGENLER.pdf</t>
  </si>
  <si>
    <t>Google Scholar, DOAJ</t>
  </si>
  <si>
    <t>F. Zarb, J. McNulty, A. Gatt, C. Formosa, N. Chockalingam, M.G. Evanoff, L. Rainford - Comparison of in vivo vs. frozen vs. Thiel cadaver specimens in visualisation of anatomical structures of the ankle on proton density Magnetic Resonance Imaging (MRI) through a visual grading analysis (VGA) study, Radiography, May 2017Volume 23, Issue 2, Pages 117–124</t>
  </si>
  <si>
    <t>http://www.radiographyonline.com/article/S1078-8174(16)30127-4/references</t>
  </si>
  <si>
    <t>Elsevier</t>
  </si>
  <si>
    <t>Mariana-Narcisa Radu - KILLING COMMITTED AT THE VICTIM’S REQUEST, Fiat Iustitia</t>
  </si>
  <si>
    <t>http://fiatiustitia.ro/ojs/index.php/fi/article/viewFile/286/268</t>
  </si>
  <si>
    <t>alta baza de date</t>
  </si>
  <si>
    <t>C. C. Radu, C. Rebeleanu, D. Ureche, C. Scripcaru - Forensic, ethical and religious issues regarding the cremation process, Rom J Leg Med25(4)432-434(2017)</t>
  </si>
  <si>
    <t>http://www.rjlm.ro/index.php/arhiv/611</t>
  </si>
  <si>
    <t>http://www.rjme.ro/RJME/resources/files/580317731738.pdf</t>
  </si>
  <si>
    <t>Rodica Volovici, Anca Fratila, Liana Gabriela Bera, Ioana Moisil</t>
  </si>
  <si>
    <t>Qualitative and Quantitative Methods in Libraries</t>
  </si>
  <si>
    <t>https://www.ceeol.com/content-files/document-546514.pdf</t>
  </si>
  <si>
    <t>Alta bază de date</t>
  </si>
  <si>
    <t> Stanciu, M.; Zaharie, I. S.; Bera, L. G.; Cioca, G.</t>
  </si>
  <si>
    <t xml:space="preserve">Correlations between the presence of hurthle cells and cytomorphological features of fine-needle aspiration biopsy in thyroid nodules, </t>
  </si>
  <si>
    <t>matec-conferences.org</t>
  </si>
  <si>
    <t>https://www.matec-conferences.org/articles/matecconf/abs/2017/35/matecconf_mse2017_09007/matecconf_mse2017_09007.html</t>
  </si>
  <si>
    <t>Bungau, S; Suciu, R; Bumbu, A; Cioca, G; Tit, DM </t>
  </si>
  <si>
    <t>STUDY ON HOSPITAL WASTE MANAGEMENT IN MEDICAL REHABILITATION CLINICAL HOSPITAL, BAILE FELIX</t>
  </si>
  <si>
    <t>Mosteanu, D; Barsan, G; Otrisal, P; Giurgiu, L; Oancea, R, Obtaining the Volatile Oils from Wormwood and Tarragon Plants by a New Microwave Hydrodistillation Method, REVISTA DE CHIMIE, Volume: 68  Issue: 11  Pages: 2499-2502</t>
  </si>
  <si>
    <t>http://www.revistadechimie.ro/article_eng.asp?ID=5915</t>
  </si>
  <si>
    <t>Clej, DD; Ardelean, IL; Nechifor, G, Applicability of Ferromagnetic Nanoparticles in the Retention of Heavy Metals from Aqueous Solutions, REVISTA DE CHIMIE, Volume: 68  Issue: 6  Pages: 1320-1324</t>
  </si>
  <si>
    <t>http://www.revistadechimie.ro/article_eng.asp?ID=5666</t>
  </si>
  <si>
    <t>Ciolac, R; Rujescu, C; Constantinescu, S; Adamov, T; Dragoi, MC; Lile, R, Management of a Tourist Village Establishment in Mountainous Area through Analysis of Costs and Incomes, SUSTAINABILITY
Volume: 9  Issue: 6
Article Number: 875</t>
  </si>
  <si>
    <t>http://www.mdpi.com/2071-1050/9/6/875</t>
  </si>
  <si>
    <t>Prada, M; Popescu, DE; Bungau, C; Pancu, R, PARAMETRIC STUDIES ON EUROPEAN 20-20-20 ENERGY POLICY TARGETS IN UNIVERSITY ENVIRONMENT, JOURNAL OF ENVIRONMENTAL PROTECTION AND ECOLOGY, Volume: 18  Issue: 3  Pages: 1146-1157
Published: 2017</t>
  </si>
  <si>
    <t>http://www.jepe-journal.info/journal-content/vol-18-no-3</t>
  </si>
  <si>
    <t>Paun, VA; Popa, M; Desbrieres, J; Peptu, CA; Dragan, SV; Zegan, G; Cioca, G</t>
  </si>
  <si>
    <t>Liposome Loaded Chitosan Hydrogels, a Promising Way to Reduce the Burst Effect in Drug Release A comparativ analysis</t>
  </si>
  <si>
    <t>Mosteanu, D; Barsan, G; Otrisal, P; Giurgiu, L; Oancea, R, Obtaining the Volatile Oils from Wormwood and Tarragon Plants by a New Microwave Hydrodistillation Method, REVISTA DE CHIMIE,
Volume: 68  Issue: 11  Pages: 2499-2502</t>
  </si>
  <si>
    <t>Nita, A; Tit, DM; Copolovici, L; Melinte, CE; Copolovici, D; Bungau, S, H-1-NMR Study of Famotidine and Nizatidine Complexes with beta-cyclodextrin, REVISTA DE CHIMIE, Volume: 68  Issue: 6  Pages: 1170-1173</t>
  </si>
  <si>
    <t>http://apps.webofknowledge.com/full_record.do?product=WOS&amp;search_mode=CitingArticles&amp;qid=60&amp;SID=C5yNm4VOOsGmmivulSA&amp;page=1&amp;doc=3</t>
  </si>
  <si>
    <t xml:space="preserve">Radu, CD; Danila, A; Sandu, I; Muresan, IE; Sandu, IG; Branisteanu, ED,Fibrous Polymers in Textile Prospect for Tissue Engineering Development, REVISTA DE CHIMIE, Volume: 68  Issue: 6  Pages: 1345-1351  </t>
  </si>
  <si>
    <t>http://www.revistadechimie.ro/article_eng.asp?ID=5671</t>
  </si>
  <si>
    <t xml:space="preserve">Paun, VA; Ochiuz, L; Hortolomei, M; Creteanu, A; Stoieriu, I; Ghiciuc, CM; Serban, GT; Zegan, G; Cioca, G </t>
  </si>
  <si>
    <t xml:space="preserve">In Vitro Release Kinetics Evaluation of Erythromycin in Microemulsions for Dermal Applications
</t>
  </si>
  <si>
    <t>Mosteanu, D; Barsan, G; Otrisal, P; Giurgiu, L; Oancea, R, Obtaining the Volatile Oils from Wormwood and Tarragon Plants by a New Microwave Hydrodistillation Method, REVISTA DE CHIMIE, Volume: 68  Issue: 11  Pages: 2499-2502</t>
  </si>
  <si>
    <t>WoS, Scopus</t>
  </si>
  <si>
    <t>http://www.rjlm.ro/index.php/editorialboard</t>
  </si>
  <si>
    <t>Revista Romana de Anatomie Functionala si Clinica, Macro- si Microscopica si de Antropologie</t>
  </si>
  <si>
    <t>Copernicus, EBSCO, DOAJ</t>
  </si>
  <si>
    <t>Acta Medica Transilvainica</t>
  </si>
  <si>
    <t>http://www.amtsibiu.ro/editorial-board</t>
  </si>
  <si>
    <t>JUNCAN ANCA MARIA</t>
  </si>
  <si>
    <t>XII-lea Simpozion Internaţional din România de Produse Cosmetice şi Aromatizante „Natură – Sănătate – Frumusețe”, Iaşi</t>
  </si>
  <si>
    <t>Internațională</t>
  </si>
  <si>
    <t>http://www.ch.tuiasi.ro/062conferinte.html</t>
  </si>
  <si>
    <t>Membru în Comitetul Științific</t>
  </si>
  <si>
    <t>30 Mai- 2 Iunie 2017</t>
  </si>
  <si>
    <t>Bologa Cezar</t>
  </si>
  <si>
    <t>Asklepios Sibiu</t>
  </si>
  <si>
    <t>14-17.04.2017</t>
  </si>
  <si>
    <t>„Information Management, Data Analysis and Ethics in Medical Research”, Sibiu</t>
  </si>
  <si>
    <t>naţională - cu participare internaţională</t>
  </si>
  <si>
    <t>nu mai e disponibil</t>
  </si>
  <si>
    <t>membru comitet organizatoric</t>
  </si>
  <si>
    <t>17-18 noiembrie 2017</t>
  </si>
  <si>
    <t>Al XVII-lea Congres Naţional de Medicină Legală cu participare internaţională, Puflene Resort, Murighiol, Delta Dunării</t>
  </si>
  <si>
    <t xml:space="preserve">https://cnml.ro/en/program/ </t>
  </si>
  <si>
    <t>membru comitet ştiinţific</t>
  </si>
  <si>
    <t>25-27 mai 2017</t>
  </si>
  <si>
    <t>A XII-a Conferinţă Naţională de Bioetică cu participare internaţională - Iaşi</t>
  </si>
  <si>
    <t>https://conferintadebioetica.ro/program/</t>
  </si>
  <si>
    <t>9-11 noiembrie 2017</t>
  </si>
  <si>
    <t>Actualitati in durerea lombara- dezbateri si cazuri clinice comentate</t>
  </si>
  <si>
    <t>Nationala</t>
  </si>
  <si>
    <t>15 decembrie 2017</t>
  </si>
  <si>
    <t>Information Management, Data Analysis and Ethics in Medical Research</t>
  </si>
  <si>
    <t>Internationala</t>
  </si>
  <si>
    <t xml:space="preserve">17th – 18th November 2017  </t>
  </si>
  <si>
    <t>Al XVIII lea Congres National al Societatii Romane de Anatomie cu participare internationala</t>
  </si>
  <si>
    <t>membru comitet national de organizare</t>
  </si>
  <si>
    <t>11-13 mai 2017</t>
  </si>
  <si>
    <t>membru in comitetul de organizare</t>
  </si>
  <si>
    <t>http://iscbrng.vv.si/</t>
  </si>
  <si>
    <t>17-18.11.2017</t>
  </si>
  <si>
    <t>Cioca G</t>
  </si>
  <si>
    <t>ENGINE FOR INTELLIGENT RESOLUTION (EIR)</t>
  </si>
  <si>
    <t>axa H2020-ICT-2016-2017 - Big data PPP: research addressing main technology challenges of the data economy</t>
  </si>
  <si>
    <t>Partener</t>
  </si>
  <si>
    <t>Buteanu Alexandru</t>
  </si>
  <si>
    <t>https://ec.europa.eu/research/participants/portal/desktop/en/opportunities/h2020/topics/ict-16-2017.html</t>
  </si>
  <si>
    <t xml:space="preserve">2. Elaborare de soluții și dezvoltarea cerințelor tehnice pentru asigurarea
securității activităților industriale care implică substanțe periculoase
explozive/toxice
</t>
  </si>
  <si>
    <t>Proiecte complexe</t>
  </si>
  <si>
    <t>Cioca Lucian</t>
  </si>
  <si>
    <t>https://uefiscdi.ro/resource-87282?&amp;wtok=d9cb395475203fb84535e766ea72b67996a4a679&amp;wtkps=XY9bCsIwEEX3Mt9aM3mQON2DCK6gJm2NtkaMtYq4d5MqiP5dhnPuZSrS9IikCMbLoYtQekKupZaSlZEEQfQOcloS4LjvBnlj6A9Ne8SgxU3dw5bHudzZp</t>
  </si>
  <si>
    <t>http://actamedicamarisiensis.ro/wp-content/uploads/2017/10/AMM_63_S4_web.pdf</t>
  </si>
  <si>
    <t>Impactul psihologic al edentatiei frontale la tinerii de 18-24 ani</t>
  </si>
  <si>
    <t>Gheorghe Cornel Boitor, Mihaela Racheriu, Elisabeta Antonescu</t>
  </si>
  <si>
    <t>Indicatorii actuali ai riscului la caria dentara</t>
  </si>
  <si>
    <t>Determinarea dozei medii glandulare în mamografie</t>
  </si>
  <si>
    <t>Mihaela Racheriu, Oana-Raluca Antonescu, Elisabeta Antonescu</t>
  </si>
  <si>
    <t xml:space="preserve">Managementul dozei efective încasate de pacienți în cazul instalațiilor de radiodiagnostic pentru grafie, care nu sunt dotate cu DAP-metru </t>
  </si>
  <si>
    <t>LABORATORY TESTS USEFUL IN MANAGING ASTHMA IN CHILDREN</t>
  </si>
  <si>
    <t>Totan Maria, Antonescu Elisabeta, Szakács Juliánna</t>
  </si>
  <si>
    <t>METHODS FOR DETERMINING THE EFFECTIVE DOSES RECEIVED BY PATIENTS IN THE
CASE OF RADIODIAGNOSTIC FACILITIES FOR GRAPHY</t>
  </si>
  <si>
    <t xml:space="preserve">Szakács Juliánna, Totan Maria, Antonescu Elisabeta
</t>
  </si>
  <si>
    <t>Mihaela Racheriu</t>
  </si>
  <si>
    <t>Mihaela Racheriu, Oana-Raluca Antonescu, Elisabeta Antonescu, Totan Maria</t>
  </si>
  <si>
    <t>Hernia de disc lombară anterioară – prezentare de caz</t>
  </si>
  <si>
    <t>Tendințe de utilizare a emolienților în produsele cosmetice pentru îngrijirea cutanată</t>
  </si>
  <si>
    <t>JUNCAN ANCA MARIA, MICU CĂTĂLIN, VONICA-GLIGOR ANDREAA LOREDANA, PUIU GEORGIANA, RUS LUCA-LIVIU</t>
  </si>
  <si>
    <t>Dezvoltarea și formularea unei noi formulări dermatocosmetice pentru dermatita atopică</t>
  </si>
  <si>
    <t>JUNCAN ANCA MARIA, RUS LUCA-LIVIU, MUNTEAN ANDREI CĂTĂLIN, MUREȘAN MARIA-LUCIA, VONICA-GLIGOR ANDREAA LOREDANA</t>
  </si>
  <si>
    <t>Studiul unor compoziții de parfumare cu aplicație în formulări cosmetice pentru îngrijirea cutanată- Trend-uri olfactive și senzoriale</t>
  </si>
  <si>
    <t>JUNCAN ANCA MARIA, GLIGOR FELICIA GABRIELA, TOTAN MARIA, RUS LUCA-LIVIU</t>
  </si>
  <si>
    <t>Formularea
cremelor
cosmetice antiageing</t>
  </si>
  <si>
    <t>JUNCAN ANCA MARIA, RUS LUCA-LIVIU, ANTONESCU ELISABETA, BUTUCĂ ANCA</t>
  </si>
  <si>
    <t>NOAPTEA CERCETĂTORILOR, ULBS</t>
  </si>
  <si>
    <t>http://cercetare.ulbsibiu.ro/NoapteaCercetatorilor/NC2017/ProgramLung2017.PDF</t>
  </si>
  <si>
    <t xml:space="preserve"> 29 Septembrie 2017</t>
  </si>
  <si>
    <t>Aspecte legislative și practice privind siguranța produselor cosmetice</t>
  </si>
  <si>
    <t>JUNCAN ANCA MARIA, RUS LUCA-LIVIU, MORGOVAN ALEXE CLAUDIU</t>
  </si>
  <si>
    <t>Congresul Național de Toxicologie</t>
  </si>
  <si>
    <t>https://issuu.com/houstonnpa/docs/program_congres_national_toxicologi</t>
  </si>
  <si>
    <t>3-4 Noiembrie 2017</t>
  </si>
  <si>
    <t>Prepararea unor forme farmaceutice - Noaptea cercetatorilor</t>
  </si>
  <si>
    <t xml:space="preserve">Muntean Andrei, Vonica Andreea Loredana , Chis Adriana, Dobrea Carmen </t>
  </si>
  <si>
    <t>Noaptea cercetatorilor</t>
  </si>
  <si>
    <t>29 septembrie 2017</t>
  </si>
  <si>
    <t>Cross-contamination prevention methods – Cleaning validation.</t>
  </si>
  <si>
    <t>Dobrea Carmen, Chis Adriana, Craciun Isabela, Butuca Anca, Vonica-Gligor Loredana, Gligor Felicia</t>
  </si>
  <si>
    <t xml:space="preserve">Second National Toxicology Congress with International participants </t>
  </si>
  <si>
    <t>http://houston.ro/congrestoxicologie/</t>
  </si>
  <si>
    <t>3-4 noiembrie 2017</t>
  </si>
  <si>
    <t>Antineoplastic antibiotics toxicity modulation trends</t>
  </si>
  <si>
    <t>Chis Adriana, Butuca Anca, Craciun Isabela, Dobrea Carmen, Vonica-Gligor Loredana, Gligor Felicia</t>
  </si>
  <si>
    <t>Formularea cremelor cosmetice anti-aging</t>
  </si>
  <si>
    <r>
      <t xml:space="preserve">Juncan Anca, Rus Luca Liviu, Antonescu Elisabeta, </t>
    </r>
    <r>
      <rPr>
        <b/>
        <sz val="10"/>
        <rFont val="Arial Narrow"/>
        <family val="2"/>
      </rPr>
      <t>Butucă Anca</t>
    </r>
  </si>
  <si>
    <r>
      <t xml:space="preserve">Dobrea Carmen, </t>
    </r>
    <r>
      <rPr>
        <sz val="10"/>
        <rFont val="Arial Narrow"/>
        <family val="2"/>
      </rPr>
      <t>Chis Adriana</t>
    </r>
    <r>
      <rPr>
        <sz val="10"/>
        <rFont val="Arial Narrow"/>
        <family val="2"/>
      </rPr>
      <t xml:space="preserve">, Craciun Isabela, </t>
    </r>
    <r>
      <rPr>
        <b/>
        <sz val="10"/>
        <rFont val="Arial Narrow"/>
        <family val="2"/>
      </rPr>
      <t>Butucă Anca</t>
    </r>
    <r>
      <rPr>
        <sz val="10"/>
        <rFont val="Arial Narrow"/>
        <family val="2"/>
      </rPr>
      <t>, Vonica-Gligor Loredana, Gligor Felicia</t>
    </r>
  </si>
  <si>
    <r>
      <t>Chis Adriana</t>
    </r>
    <r>
      <rPr>
        <sz val="10"/>
        <rFont val="Arial Narrow"/>
        <family val="2"/>
      </rPr>
      <t>,</t>
    </r>
    <r>
      <rPr>
        <b/>
        <sz val="10"/>
        <rFont val="Arial Narrow"/>
        <family val="2"/>
      </rPr>
      <t xml:space="preserve"> Butucă Anca</t>
    </r>
    <r>
      <rPr>
        <sz val="10"/>
        <rFont val="Arial Narrow"/>
        <family val="2"/>
      </rPr>
      <t>, Craciun Isabela, Dobrea Carmen, Vonica-Gligor Loredana, Gligor Felicia</t>
    </r>
  </si>
  <si>
    <t>Tratamentul sistemic al sindromului de ochi uscat</t>
  </si>
  <si>
    <r>
      <t xml:space="preserve">Andrei-Cătălin Munteanu, </t>
    </r>
    <r>
      <rPr>
        <b/>
        <sz val="10"/>
        <color indexed="8"/>
        <rFont val="Arial Narrow"/>
        <family val="2"/>
      </rPr>
      <t xml:space="preserve"> Anca Butucă, </t>
    </r>
    <r>
      <rPr>
        <sz val="10"/>
        <color indexed="8"/>
        <rFont val="Arial Narrow"/>
        <family val="2"/>
      </rPr>
      <t>Anca- Maria Juncan, Felicia- Gabriela Gligor, Adriana Stănilă</t>
    </r>
  </si>
  <si>
    <t>Congresul anual RCLSO&amp;SRCSO, Sibiu 2017</t>
  </si>
  <si>
    <t>www.ccso.ro/index_htm_files/PROGRAM_RO2017.pdf</t>
  </si>
  <si>
    <t>3-5 noiembrie 2017</t>
  </si>
  <si>
    <t>Amuzamente chimice</t>
  </si>
  <si>
    <t>Cormos Gabriela, Maria Muresan, Maria Totan.</t>
  </si>
  <si>
    <t>29 Septembrie 2017</t>
  </si>
  <si>
    <t>Cormoş G., Gligor F., Mureşan M., Totan M.</t>
  </si>
  <si>
    <t>Noaptea Cercetătorilor</t>
  </si>
  <si>
    <t>Urinary tract infections in children,</t>
  </si>
  <si>
    <r>
      <t>Camelia Grigore, Nicolae Grigore, Maria Totan,</t>
    </r>
    <r>
      <rPr>
        <b/>
        <sz val="11"/>
        <rFont val="Times New Roman"/>
        <family val="1"/>
      </rPr>
      <t xml:space="preserve"> </t>
    </r>
  </si>
  <si>
    <t>8th Southeast European Conference on Chemotherapy and infection</t>
  </si>
  <si>
    <t>http://www.shshi.al/8seec4.html</t>
  </si>
  <si>
    <t>Bacterial etiology of acute diarrhea in children in sibiu county</t>
  </si>
  <si>
    <t xml:space="preserve">Maria Totan, Camelia Grigore, Nicolae Grigore, </t>
  </si>
  <si>
    <t>The analysis of phenolic compounds from salviae and plantago species,</t>
  </si>
  <si>
    <t>Camelia Grigore, Nicolae Grigore, Maria Totan</t>
  </si>
  <si>
    <t>CORMOȘ GABRIELA, GLIGOR FELICIA, MUREȘAN MARIA LUCIA, TOTAN MARIA</t>
  </si>
  <si>
    <t xml:space="preserve">Formularea cremelor hidratante pentru îngrijirea pielii
</t>
  </si>
  <si>
    <t>ASKLEPIOS</t>
  </si>
  <si>
    <t>https://www.google.ro/search?q=Asklepios+sibiu+2017&amp;sa=N&amp;dcr=0&amp;tbm=isch&amp;source=iu&amp;ictx=1&amp;fir=M99z8O6ZwwBstM%253A%252Cap-8SqC0-mCNAM%252C_&amp;usg=__JNUlWxIezjjmDq8FitUvguXsaBs%3D&amp;ved=0ahUKEwjSo_7LztzZAhUCKMAKHd-UAM84ChD1AQgxMAE&amp;biw=1304&amp;bih=702#imgrc=M99z8O6ZwwBstM:</t>
  </si>
  <si>
    <t xml:space="preserve">4-7 Mai 2017
</t>
  </si>
  <si>
    <t>MUNTEAN ANDREI CĂTĂLIN, BUTUCĂ ANCA, JUNCAN ANCA MARIA, GLIGOR FELICIA GABRIELA, STĂNILĂ ADRIANA</t>
  </si>
  <si>
    <t xml:space="preserve">PROTECŢIA SUPRAFEŢEI OCULARE – LENTILE DE CONTACT - NOUTĂŢI
</t>
  </si>
  <si>
    <t>http://www.ccso.ro/index_htm_files/PROGRAM_RO2017.pdf</t>
  </si>
  <si>
    <t>3-5 Noiembrie 2017</t>
  </si>
  <si>
    <t>Tendințe olfactive și studiul utilizării compozițiilor de parfumare țn produsele cosmetice</t>
  </si>
  <si>
    <t>FARMAPRACTIC</t>
  </si>
  <si>
    <t>http://www.paginafarmacistilor.ro/evenimente/conferinte/Farma-Practic-Baile-Herculane_-ed.-60_500/</t>
  </si>
  <si>
    <t>10-11 Noiembrie 2017</t>
  </si>
  <si>
    <r>
      <t xml:space="preserve">Muntean Andrei, Vonica Andreea Loredana , </t>
    </r>
    <r>
      <rPr>
        <b/>
        <sz val="10"/>
        <rFont val="Arial Narrow"/>
        <family val="2"/>
      </rPr>
      <t>Chis Adriana</t>
    </r>
    <r>
      <rPr>
        <sz val="10"/>
        <rFont val="Arial Narrow"/>
        <family val="2"/>
      </rPr>
      <t xml:space="preserve">, Dobrea Carmen </t>
    </r>
  </si>
  <si>
    <r>
      <t xml:space="preserve">Dobrea Carmen, </t>
    </r>
    <r>
      <rPr>
        <b/>
        <sz val="10"/>
        <rFont val="Arial Narrow"/>
        <family val="2"/>
      </rPr>
      <t>Chis Adriana</t>
    </r>
    <r>
      <rPr>
        <sz val="10"/>
        <rFont val="Arial Narrow"/>
        <family val="2"/>
      </rPr>
      <t>, Craciun Isabela, Butuca Anca, Vonica-Gligor Loredana, Gligor Felicia</t>
    </r>
  </si>
  <si>
    <r>
      <rPr>
        <b/>
        <sz val="10"/>
        <rFont val="Arial Narrow"/>
        <family val="2"/>
      </rPr>
      <t>Chis Adriana</t>
    </r>
    <r>
      <rPr>
        <sz val="10"/>
        <rFont val="Arial Narrow"/>
        <family val="2"/>
      </rPr>
      <t>, Butuca Anca, Craciun Isabela, Dobrea Carmen, Vonica-Gligor Loredana, Gligor Felicia</t>
    </r>
  </si>
  <si>
    <t>Identification and quantification of several phenolic compounds from grape pomace</t>
  </si>
  <si>
    <r>
      <t>Adina FRUM,  Cecilia GEORGESCU, Felicia GLIGOR, Ecaterina LENGYEL</t>
    </r>
    <r>
      <rPr>
        <sz val="8"/>
        <color indexed="8"/>
        <rFont val="Calibri"/>
        <family val="2"/>
      </rPr>
      <t xml:space="preserve"> </t>
    </r>
    <r>
      <rPr>
        <sz val="11.5"/>
        <color indexed="8"/>
        <rFont val="Calibri"/>
        <family val="2"/>
      </rPr>
      <t>, Diana STEGARUS, Ovidiu TITA</t>
    </r>
  </si>
  <si>
    <t>NEEFOOD CONGRES 2017</t>
  </si>
  <si>
    <t>https://10times.com/neefood</t>
  </si>
  <si>
    <t>10-13 septembrie 2017</t>
  </si>
  <si>
    <t>Zilele Medicinii Dentare Sibiene, Ed II, Interdisciplinaritate in Medicina Dentara</t>
  </si>
  <si>
    <t>23 – 25.11.2017</t>
  </si>
  <si>
    <t>CORIMF 2017 -Al 8-lea Congres Româno-Iordanian de Medicină şi Farmacie</t>
  </si>
  <si>
    <t>18 - 22 Mai 2017</t>
  </si>
  <si>
    <t xml:space="preserve"> Elisabeta Antonescu, Oana-Raluca Antonescu, Totan Maria</t>
  </si>
  <si>
    <t xml:space="preserve">Importanța mamografiei în
depistarea și diagnosticarea
tumorilor mamare </t>
  </si>
  <si>
    <t>Mihaela Racheriu, Elisabeta Antonescu</t>
  </si>
  <si>
    <t>Noaptea Cercetătorilor 2017</t>
  </si>
  <si>
    <t xml:space="preserve"> Scientifc Session of University
Educational Staff
December 11th-15th 2017</t>
  </si>
  <si>
    <t xml:space="preserve"> 
December 11th-15th 2017</t>
  </si>
  <si>
    <t>Scientifc Session of University
Educational Staff
December 11th-15th 2017</t>
  </si>
  <si>
    <t xml:space="preserve">Demonstraţii practice pentru dezvoltarea tehnicii de utilizare a microscopului optic pentru vizualizarea preparatelor histologice </t>
  </si>
  <si>
    <t>Dezvoltarea deprinderilor de studiu microscopic prin comparativ al ţesuturilor umane utilizând diferite coloraţii histologice</t>
  </si>
  <si>
    <t>„Contribuția medicinei legale la studiul deceselor evitabile” („The contribution of forensic pathology to the study of avoidable deaths”)</t>
  </si>
  <si>
    <t>Silviu Morar, Elena Topîrcean, A. Cristian</t>
  </si>
  <si>
    <t>https://www.ncbi.nlm.nih.gov/pmc/articles/PMC5570566/</t>
  </si>
  <si>
    <t>Victor S. Costache (Departments of Cardiac Surgery and Cardiology, Grenoble University Hospital, Grenoble, France), Olivier Chavanon (Departments of Cardiac Surgery and Cardiology, Grenoble University Hospital, Grenoble, France), Hélène Bouvaist (Departments of Cardiac Surgery and Cardiology, Grenoble University Hospital, Grenoble, France), Dominique Blin (Departments of Cardiac Surgery and Cardiology, Grenoble University Hospital, Grenoble, France).</t>
  </si>
  <si>
    <t>Early Amplatzer occluder closure of a postinfarct ventricular septal defect as a bridge to surgical procedure</t>
  </si>
  <si>
    <t>Cardiological Society of India: Position statement for the management of ST elevation myocardial infarction in India.- Guha S, Sethi R, Ray S, Bahl VK, Shanmugasundaram S, Kerkar P, Ramakrishnan S, Yadav R, Chaudhary G, Kapoor A, Mahajan A, Sinha AK, Mullasari A, Pradhan A, Banerjee AK, Singh BP, Balachander J, Pinto B, Manjunath CN, Makhale C, Roy D, Kahali D, Zachariah G, Wander GS, Kalita HC, Chopra HK, Jabir A, Tharakan J, Paul J, Venogopal K, Baksi KB, Ganguly K, Goswami KC, Somasundaram M, Chhetri MK, Hiremath MS, Ravi MS, Das MK, Khanna NN, Jayagopal PB, Asokan PK, Deb PK, Mohanan PP, Chandra P, Girish CR, Rabindra Nath O, Gupta R, Raghu C, Dani S, Bansal S, Tyagi S, Routray S, Tewari S, Chandra S, Mishra SS47, Datta S, Chaterjee SS, Kumar S, Mookerjee S, Victor SM, Mishra S, Alexander T, Samal UC, Trehan V. Indian Heart J. 2017 Apr;69 Suppl 1:S63-S97. doi: 10.1016/j.ihj.2017.03.006. Epub 2017 Mar 23.</t>
  </si>
  <si>
    <t>https://www.ncbi.nlm.nih.gov/pubmed/28400042</t>
  </si>
  <si>
    <t>PUBMED</t>
  </si>
  <si>
    <t>Percutaneous Closure of Post-Infarction Ventricular Septal Defects—An Over Decade-long Experience- Robert Sabiniewicz M.D., Ph.D.,
Zenon Huczek M.D., Ph.D.,
Karol Zbroński M.D.,
Piotr Scisło M.D., Ph.D.,
Bartosz Rymuza M.D.,
Janusz Kochman M.D., Ph.D.,
Miłosz Marć M.D.,
Marek Grygier M.D., Ph.D.,
Aleksander Araszkiewicz M.D., Ph.D.,
Mieczysław Dziarmaga M.D., Ph.D.,
Piotr Leśniewicz M.D., Ph.D.,
Jarosław Hiczkiewicz M.D., Ph.D.,
Michał Kidawa M.D., Ph.D.,
Krzysztof J. Filipiak M.D., Ph.D., F.E.S.C.,
Grzegorz Opolski M.D., Ph.D., F.E.S.C. Journal of International Cardiology 11 January 2017 doi: 10.1111/joic.12367</t>
  </si>
  <si>
    <t>http://onlinelibrary.wiley.com/doi/10.1111/joic.12367/full</t>
  </si>
  <si>
    <t>Wiley Oline Library</t>
  </si>
  <si>
    <t xml:space="preserve">Manajemen Ruptur Septum Ventrikel Pasca Infark Miokard Akut di Rumah Sakit tanpa Fasilitas Bedah- Andi Wahjono, Setyasih Anjarwani. Jurnal Kedokteran Brawijaya, Vol 29, No. 3 (2017),  pp.271-275  </t>
  </si>
  <si>
    <t>http://www.jkb.ub.ac.id/index.php/jkb/article/view/1102</t>
  </si>
  <si>
    <t>Geneviève Gaudreau (Department of Cardiac and Plastic Surgery, Laval University, QC, Canada), Victor Costache
(Department of Cardiac Surgery, CHU Grenoble, Cedex Grenoble, France), Chanel Houde
(Department of Cardiac and Plastic Surgery, Laval University, QC, Canada), Daniel Cloutier
(Department of Cardiac and Plastic Surgery, Laval University, QC, Canada), Livia Montalin
(Department of Cardiac and Plastic Surgery, Laval University, QC, Canada), Pierre Voisine
(Department of Cardiac and Plastic Surgery, Laval University, QC, Canada), Richard Baillot
(Department of Cardiac and Plastic Surgery, Laval University, QC, Canada)</t>
  </si>
  <si>
    <t>Recurrent sternal infection following treatment with negative pressure wound therapy and titanium transverse plate fixation</t>
  </si>
  <si>
    <t>European Association for Cardio-Thoracic Surgery expert consensus statement on the prevention and management of mediastinitis- Yasir Abu-Omar  Gregor J. Kocher  Paolo Bosco  Cristina Barbero  David Waller Tomas Gudbjartsson  Miguel Sousa-Uva  Peter B. Licht  Joel Dunning  Ralph A. Schmid Giuseppe Cardillo. European Journal of Cardio-Thoracic Surgery, Volume 51, Issue 1, 1 January 2017, Pages 10–29, https://doi.org/10.1093/ejcts/ezw326</t>
  </si>
  <si>
    <t>https://academic.oup.com/ejcts/article/51/1/10/2670570</t>
  </si>
  <si>
    <t>Oxford Academic</t>
  </si>
  <si>
    <t>Therapy options in deep sternal wound infection: Sternal plating versus muscle flap
Martin Grapow, Martin Haug, Chistopher Tschung, Bernhard Winkler , Prerana Banerjee, Paul Philipp Heinisch, Jens Fassl, Oliver Reuthebuch, Friedrich Eckstein
Published: https://doi.org/10.1371/journal.pone.0180024</t>
  </si>
  <si>
    <t>http://journals.plos.org/plosone/article?id=10.1371/journal.pone.0180024</t>
  </si>
  <si>
    <t>Successful reconstruction in a
challenging post-sternotomy
wound infection- Muneera Ben Nakhi and
Hazem Eltayeb. Wounds Middle East 2017 | Vol 4 Issue 2 | ©Wounds International 2017 | www.woundsinternational.com</t>
  </si>
  <si>
    <t>https://www.researchgate.net/profile/Hazem_Eltayeb/publication/321832709_Successful_reconstruction_in_a_challenging_post-sternotomy_wound_infection/links/5a33e1d9aca27247eddc08b6/Successful-reconstruction-in-a-challenging-post-sternotomy-wound-infection.pdf</t>
  </si>
  <si>
    <t>Carmine Sessa (Department of Thoracic, Vascular, and Endocrine Surgery, Grenoble University Hospital Center, Grenoble, France), Victor Costache (Department of Thoracic, Vascular, and Endocrine Surgery, Grenoble University Hospital Center, Grenoble, France), Paolo Porcu (Department of Cardiac Surgery, Grenoble University Hospital Center, Grenoble, France), Fréderic Thony(Department of Radiology, Grenoble University Hospital Center, Grenoble, France), Dominique Blin(Department of Cardiac Surgery, Grenoble University Hospital Center, Grenoble, France), Pierre-Yves Brichon (Department of Thoracic, Vascular, and Endocrine Surgery, Grenoble University Hospital Center, Grenoble, France)</t>
  </si>
  <si>
    <t>Tracheoinnominate Artery Fistula: Combined Endovascular and Surgical Management by Emergency Stent-Graft Placement Followed by Cryopreserved Arterial Allograft Repair</t>
  </si>
  <si>
    <t>Successful Treatment of Tracheo-innominate Artery Fistula with Endovascular Stent Graft: A Case Report with Literature Review Yuttasint Vongsangcom MD*, Wanchai Wongkornrat MD*, Worawong Slisatkorn MD*. J Med Assoc Thai 2017; 100 (Suppl. 3): S199-S203
Full text. e-Journal: http://www.jmatonline.com</t>
  </si>
  <si>
    <t>http://www.thaiscience.info/journals/Article/JMAT/10986308.pdf</t>
  </si>
  <si>
    <t>Victor Costache
(Department of Cardiac Surgery, Grenoble University Hospital, BP 217 Grenoble cedex 9, France), Olivier Chavanon
(Department of Cardiac Surgery, Grenoble University Hospital, BP 217 Grenoble cedex 9, France), Frédéric Thony
(Department of Interventional Radiology, Grenoble University Hospital, BP 217 Grenoble cedex 9, France), Dominique Blin
(Department of Cardiac Surgery, Grenoble University Hospital, BP 217 Grenoble cedex 9, France)</t>
  </si>
  <si>
    <t>Aortic arch embolization of an Amplatzer® occluder after an atrial septal defect closure: hybrid operative approach without circulatory arrest</t>
  </si>
  <si>
    <t>Comparison of Clinical Outcomes After Transcatheter vs. Minimally Invasive Cardiac Surgery Closure for Atrial Septal Defect-
Masaki Kodaira, Akio Kawamura, Kazuma Okamoto, Hideaki Kanazawa, Yugo Minakata, Mitsushige Murata, Hideyuki Shimizu, Keiichi Fukuda. 81 巻 (2017) 4 号 p. 543-551
DOI https://doi.org/10.1253/circj.CJ-16-0904</t>
  </si>
  <si>
    <t>https://www.jstage.jst.go.jp/article/circj/81/4/81_CJ-16-0904/_article/-char/ja/</t>
  </si>
  <si>
    <t>TRANSCATHETER CLOSURE OF ATRIAL SEPTAL DEFECT IN ADULT PATIENTS
A. Kaneva-Nencheva1
, L. Dimitrov1
, E. Levunlieva1
, K. Karakasheva1
, I. Velkovski1
, M. Tzonzarova1
,
A. Alexandrov4
, P. Mitev2
, L. Bojadjiev3
, C. Katova4
, N. Gocheva4 
Българска кардиология
том ХXIII, 2017, № 1</t>
  </si>
  <si>
    <t>http://alliancecelltechnologies.eu/cardiobgdl/SpisanieBK/BK_2017_1_web.pdf#page=47</t>
  </si>
  <si>
    <t>MARIA LIVIA OGNEAN, LAURA CORINA ZGÂRCEA, LAURA BĂLĂNESCU, OANA BOANTĂ, RALUCA ELENA DUMITRA, FLORIN GROSU, DAN GEORGIAN BRATU, ADRIAN GHEORGHE BOICEAN, LILIANA COLDEA, RADU CHICEA</t>
  </si>
  <si>
    <t>Polymer Ligating Clips in Urologic Laparoscopic Surgery</t>
  </si>
  <si>
    <t>Grigore Nicolae, Pîrvuț Valentin, Mihai Ionela, Cernușcă Mițariu Sebastian Ioan, Sava Mihai*, Hașegan Adrian</t>
  </si>
  <si>
    <t>http://www.revmaterialeplastice.ro/article_eng.asp?ID=4836</t>
  </si>
  <si>
    <t>295-297</t>
  </si>
  <si>
    <t>A comparative Histologic and Immunohistochemistry Evaluation
Between Normal Aponeurotic Tissue, Fibrotic Aponeurotic Scars and
Polypropylene Embedded Aponeurotic Scars</t>
  </si>
  <si>
    <t>Chicea Radu, Bratu Dan, Chicea Anca Lucia, Mihețiu Alin, Preluca Vlad, Țânțar Cristian, Sava Mihai</t>
  </si>
  <si>
    <t>http://www.revmaterialeplastice.ro/article_eng.asp?ID=4882</t>
  </si>
  <si>
    <t xml:space="preserve">ZINGIBER OFFICINALE BASED BIOPRODUCT. PROPERTIES AND INFLUENCE ON SOME CELLULOLYTIC AND KERATINOLYTIC FUNGI -  </t>
  </si>
  <si>
    <t xml:space="preserve">Nicoleta Radu , Mariana Voicescu, Elena Radu &amp; Ciprian Tanasescu  </t>
  </si>
  <si>
    <t>Molecular Crystals and Liquid Crystals</t>
  </si>
  <si>
    <t>1542-1406</t>
  </si>
  <si>
    <t>https://doi.org/10.1080/15421406.2017.1361299</t>
  </si>
  <si>
    <t>10.1080/15421406.2017.1361299</t>
  </si>
  <si>
    <t>103-113</t>
  </si>
  <si>
    <t>zona gri Q4</t>
  </si>
  <si>
    <t>0,532</t>
  </si>
  <si>
    <t>INFLUENCE OF SOME SPICE FOOD BASED BIOPRODUCTS ON HUMAN MONOCYTIC CELLS LINE TYPE THP-1</t>
  </si>
  <si>
    <t xml:space="preserve">Nicoleta Radu  Viviana Roman, Marinela Bostan, Elena Radu &amp; Ciprian Tanasescu  </t>
  </si>
  <si>
    <t>https://doi.org/10.1080/15421406.2017.1361307</t>
  </si>
  <si>
    <t>10.1080/15421406.2017.1361307</t>
  </si>
  <si>
    <t>114-123</t>
  </si>
  <si>
    <t>BIOPRODUCT OBTAINED FROM PROBIOTIC MICROORGANISMS CONSORTIA-STUDIES REGARDING THE EFFECTS GENERATED IN VITRO ON TWO TYPES OF LEUKEMIC CELL  LINES</t>
  </si>
  <si>
    <t>Nicoleta Radu  Viviana Roman, Marinela Bostan, Elena Radu &amp; Ciprian Tanasescu</t>
  </si>
  <si>
    <t>https://doi.org/10.1080/15421406.2017.1362311</t>
  </si>
  <si>
    <t>10.1080/15421406.2017.1362311</t>
  </si>
  <si>
    <t>275-286</t>
  </si>
  <si>
    <t xml:space="preserve">EFFECTS OF BIOMATERIALS OBTAINED FROM CONSORTIA OF PROBIOTIC MICROORGANISM IN SUBMERGED BIOSYNTHESIS ON THP1 CELLS LINE LINES </t>
  </si>
  <si>
    <t xml:space="preserve">Nicoleta Radu  , Viviana Roman, Marinela Bostan, Mariana Voicescu &amp; Ciprian Tanasescu  </t>
  </si>
  <si>
    <t>https://doi.org/10.1080/15421406.2017.1362308</t>
  </si>
  <si>
    <t>10.1080/15421406.2017.1362308</t>
  </si>
  <si>
    <t>255-265</t>
  </si>
  <si>
    <t xml:space="preserve">BIOMATERIAL WITH ANTIOXIDANT AND ANTIFUNGAL ACTIVITIES, OBTAINED FROM ROMANIAN INDIGENOUS PLANTS </t>
  </si>
  <si>
    <t>Nicoleta Radu , Mariana Voicescu &amp; Ciprian Tanasescu</t>
  </si>
  <si>
    <t>https://doi.org/10.1080/15421406.2017.1361732</t>
  </si>
  <si>
    <t>10.1080/15421406.2017.1361732</t>
  </si>
  <si>
    <t>243-249</t>
  </si>
  <si>
    <t xml:space="preserve">Textile polypropylene allografts and their postoperative tissue rection in the
Surgery of inguinal hernia </t>
  </si>
  <si>
    <t xml:space="preserve">D. Bratu., A. Boicean, Eu si inca 6 </t>
  </si>
  <si>
    <t>http://www.revmaterialeplastice.ro/article_eng.asp?ID=4798</t>
  </si>
  <si>
    <t>0,82</t>
  </si>
  <si>
    <t>Polypropylene Mesh in Minimal Invasive Treatment of Female Stress Urinary Incontinence</t>
  </si>
  <si>
    <t>Side-Effects of Polyurethane Ureteral Stents with or without Hydrogel Coating in Urologic Pathology</t>
  </si>
  <si>
    <t>517-519</t>
  </si>
  <si>
    <t>A Risk Assessment of Clostridium Difficile Infection after Antibiotherapy for Urinary Tract Infections in the Urology Department for Hospitalized Patients</t>
  </si>
  <si>
    <t>933-936</t>
  </si>
  <si>
    <t>The Effects of Interferon and Ribavirin in Chronic Hepatitis C</t>
  </si>
  <si>
    <t>Study of Changes in Some Physiological Parameters Under the Action of Therapeutic Ultrasound</t>
  </si>
  <si>
    <t>Costache Victor</t>
  </si>
  <si>
    <t>Pringle maneuver during open partial nephrectomy for renal tumors</t>
  </si>
  <si>
    <t>Adrian HASEGAN, Dan BRATU, Valentin PIRVUT, Ionela MIHAI, Nicolae GRIGORE</t>
  </si>
  <si>
    <t>Romanian Journal of Medical Practice</t>
  </si>
  <si>
    <t xml:space="preserve"> 1842-8258 </t>
  </si>
  <si>
    <t>136-140</t>
  </si>
  <si>
    <t>Mesenteric Infarction - Simplified Technique of Antegrade Superior Mesenteric Artery Embolectomy: Report of Two Cases and Rewiew of the Literature</t>
  </si>
  <si>
    <t>DOI: 10.1177/1708538117713373</t>
  </si>
  <si>
    <t>http://www.srcet.ro/faculty/</t>
  </si>
  <si>
    <t>IN VITRO FERTILIZATION – NEONATAL OUTCOME</t>
  </si>
  <si>
    <t>M.L. Ognean, R. Chicea, R. Dumitra, O. Boantă, M. Codru</t>
  </si>
  <si>
    <t>2nd jENS</t>
  </si>
  <si>
    <t>https://www.mcascientificevents.eu/jens-2017/</t>
  </si>
  <si>
    <t>Screening of Aneuploidy. Our Experience</t>
  </si>
  <si>
    <t>articol</t>
  </si>
  <si>
    <t xml:space="preserve">DRAGOŞ Popescu1,2, RADU Chicea 1,2,  DENIS Țurcanu1, CRISTINA Popescu1 ( 1 Univeritary Clinic Emergency Hospital Sibiu (ROMANIA) 
2 University ”Lucian Blaga” Sibiu (ROMANIA))
</t>
  </si>
  <si>
    <t xml:space="preserve">5th Romanian Congress of the Romanian-Society-of-Ultrasound in-Obstetrics-and-Gynecology,  Apr. 2017Location: Targu Mures, ROMANIA; </t>
  </si>
  <si>
    <t>ISBN 978-88-95922-88-1</t>
  </si>
  <si>
    <t>Pages: 515-518</t>
  </si>
  <si>
    <t>WOS:000406419700096</t>
  </si>
  <si>
    <t>http://sruog2017.medical-congresses.ro</t>
  </si>
  <si>
    <t xml:space="preserve">Rare case of fallopian tube torsion associated with hematosalpinx  in the last trimester of pregnacy </t>
  </si>
  <si>
    <t xml:space="preserve">DRAGOŞ Popescu1,2  , RADU Chicea1,2  DENIS Țurcanu1, DIANA Lodromănean1, CRISTINA Popescu1 ( 1 Univeritary Clinic Emergency Hospital Sibiu (ROMANIA) 
2 University ”Lucian Blaga” Sibiu (ROMANIA))
 </t>
  </si>
  <si>
    <t>519-521</t>
  </si>
  <si>
    <t>WOS:000406419700097</t>
  </si>
  <si>
    <t>Complete Corpus Callosum Agenesis, Imagistic Resources in Establishing
the Diagnosis – Case Report</t>
  </si>
  <si>
    <t>CHICEA Radu, NIŢĂ Paula,  (  Univeritary Clinic Emergency Hospital Sibiu,) ŢĂROI Cristian  (  Univeritary Clinic Emergency Hospital Sibiu,)</t>
  </si>
  <si>
    <t>163-166</t>
  </si>
  <si>
    <t>WOS:000406419700027</t>
  </si>
  <si>
    <t>Fibular Hemimelia With Unilateral Clubfoot (Equinovarus) Associated with Oligodactily – Case Report</t>
  </si>
  <si>
    <t>CHICEA Radu, POPA Nicoleta  (  Univeritary Clinic Emergency Hospital Sibiu,) MODI Viviana (  Univeritary Clinic Emergency Hospital Sibiu,)</t>
  </si>
  <si>
    <t>167-170</t>
  </si>
  <si>
    <t>WOS:000406419700028</t>
  </si>
  <si>
    <t>The Evaluation of the Ovarian Vascularisation in the Ovarian Hyperstimulation Syndrome of the Assisted Human Reproductive Cycle</t>
  </si>
  <si>
    <t>CHICEA Radu, CODRU Marian  (  Univeritary Clinic Emergency Hospital Sibiu,)</t>
  </si>
  <si>
    <t>171-174</t>
  </si>
  <si>
    <t xml:space="preserve">WOS:000406419700029 </t>
  </si>
  <si>
    <t xml:space="preserve">Spina Bifida, Arnold Chiari II Malformation and Ventriculomegaly Associated with Third Ventricle Dilation and Cavum Veli Interpositi Cyst. </t>
  </si>
  <si>
    <t xml:space="preserve">DRAGOȘ Popescu1,2, NICOLETA Popa1 , LIVIA Ognean1, CLAUDIU Matei3, LĂCRĂMIOARA Boeraș1, VIVIANA Modi1 ( 1 Univeritary Clinic Emergency Hospital Sibiu (ROMANIA) 
2 University ”Lucian Blaga” Sibiu (ROMANIA))
</t>
  </si>
  <si>
    <t>522-526</t>
  </si>
  <si>
    <t xml:space="preserve">Forajul transtumoral – dificultăţi </t>
  </si>
  <si>
    <t xml:space="preserve">A.D. Sabău, D. Bratu, C.G. Smarandache, A. Popenţiu, D. Moga, Vanina Marcu-Iordănescu, H. Noor, Elena Vasiliu, Sînziana Nicolae, Alexandra Lupu-Petria, D. Sabău </t>
  </si>
  <si>
    <t>CNC 2017</t>
  </si>
  <si>
    <t>www.cnchirurgie.ro</t>
  </si>
  <si>
    <t>Sabau Dan Alexandru</t>
  </si>
  <si>
    <t>Double filtration plasmapheresis and
therapeutic plasma exchange in severe
neuroimmune diseases, a case series</t>
  </si>
  <si>
    <t>Abstract</t>
  </si>
  <si>
    <t>A. Lazaroae, I.-R. Carcalici, M. Sava, C. Roman-Filip</t>
  </si>
  <si>
    <t>European Journal of Neurology. Special Issue: Abstracts of the 3rd Congress of the European Academy of Neurology, Amsterdam, The Netherlands, June 2017</t>
  </si>
  <si>
    <t>10.1111/ene.13367</t>
  </si>
  <si>
    <t>https://www.ean.org</t>
  </si>
  <si>
    <t>Twelve-Month Outcomes of patients treated for chronic symptomatic aortic dissection using the streamliner multilayer flow modulator.</t>
  </si>
  <si>
    <r>
      <rPr>
        <sz val="9"/>
        <color indexed="8"/>
        <rFont val="Arial Narrow"/>
        <family val="2"/>
      </rPr>
      <t>S.Sherif,</t>
    </r>
    <r>
      <rPr>
        <sz val="10"/>
        <color indexed="8"/>
        <rFont val="Arial Narrow"/>
        <family val="2"/>
      </rPr>
      <t xml:space="preserve"> N. Hynes, E.P.Kavanagh, V.S.Costache, F.Stefanov, A.Elhelali </t>
    </r>
  </si>
  <si>
    <t>53rd Annual Meeting, Abstract Book,The Society of Toracic Surgeons, Houston, Texas, USA, January 21-25 2017</t>
  </si>
  <si>
    <t>http://www.annalsthoracicsurgery.org/article/S0003-4975(16)31547-8/abstract</t>
  </si>
  <si>
    <t xml:space="preserve">First Two Mitral Valve Replacements via Right Lateral Mini Thoracotomy Using New Automated Annular Suturing Technology </t>
  </si>
  <si>
    <r>
      <rPr>
        <sz val="10"/>
        <color indexed="8"/>
        <rFont val="Arial Narrow"/>
        <family val="2"/>
      </rPr>
      <t>Victor S. Costache, Juan A. Siordia, Jr., Charles J. Lutz, Jude S. Sauer, Peter A. Knight.</t>
    </r>
    <r>
      <rPr>
        <sz val="10"/>
        <color indexed="8"/>
        <rFont val="Arial"/>
        <family val="2"/>
      </rPr>
      <t xml:space="preserve"> </t>
    </r>
  </si>
  <si>
    <t>17th ISMICS Annual Scientific Meeting – 7-10 June 2017 Rome, Italy</t>
  </si>
  <si>
    <t>http://meetings.ismics.org/abstracts/2017-Cardiac-Track.cgi</t>
  </si>
  <si>
    <t>Current approaches for complex aortic arch diseases – TEVAR. MFM and hybrid procedures  Vascular</t>
  </si>
  <si>
    <t xml:space="preserve">H.Moldovan, R.Niculescu, S.Balanescu, C.Spanu, D.Popescu, M.Craciun, S.Rurac, G.Vasile, A.Ionescu, T.Cebotaru, C.Popa, M.Militaru, A.Molnar, V.S.Costache </t>
  </si>
  <si>
    <t>ISSN 1708-5381</t>
  </si>
  <si>
    <t>Treatment of abdonimal aortic aneurysm with the bifurcated Streamliner device-results from NextCardio Vascular</t>
  </si>
  <si>
    <r>
      <t xml:space="preserve">V.S.Costache, D.M.Dorobanțu, C.Goia, A.Costache, A.Voican, A.Molnar </t>
    </r>
    <r>
      <rPr>
        <i/>
        <sz val="10"/>
        <color indexed="8"/>
        <rFont val="Arial Narrow"/>
        <family val="2"/>
      </rPr>
      <t xml:space="preserve"> </t>
    </r>
  </si>
  <si>
    <t>Automated suturing in less invasive aortic and mitral valve replacement surgery: reliable surgical ergonomics, reduced handling of exposed needles and shorter cardiopulmonary bypass duration</t>
  </si>
  <si>
    <t>S.J. Sauer, J.A. Siordia, V.S. Costache, C.J. Lutz, P.A. Knight</t>
  </si>
  <si>
    <t>The East Meets West Congress 2017</t>
  </si>
  <si>
    <t>Update On Experience Treating Aortic Dissections And Complex AAAs With MLFM Bare Stents: When Do They Work And When Don’t They</t>
  </si>
  <si>
    <t>V.S.Costache</t>
  </si>
  <si>
    <t>VIETH SYMPOSIUM, CLEVELAND, OH SUA</t>
  </si>
  <si>
    <t>http://www.veithsymposium.org/viewsession2017.php?site=veith&amp;sid=42</t>
  </si>
  <si>
    <t>Endovascular aortic repair with multilayer graft for aortic dissection – Results from NextCardio</t>
  </si>
  <si>
    <t>Victor S. Costache, Cristina Goia, Dan Dorobanțu, Sherif Sultan, Andreea Costache, Alexandru Voican, Nicolae Florescu</t>
  </si>
  <si>
    <t>VASCULAR, VOLUME 25, NUMER 1S, JULY 2017 - ABSTRACTS The East Meets West Congress 2017, Romania</t>
  </si>
  <si>
    <t>Carotid bypass: a safe solution for high-risk patients with severe bilateral carotid stenosis</t>
  </si>
  <si>
    <t>CC Mutu, S. Costea, E. Ciobanu, R. Hulpus, V.S. Costache</t>
  </si>
  <si>
    <t>Minimally invasive approach for acute lesions of the mitral valve- should sternotomy be abandoned?</t>
  </si>
  <si>
    <t xml:space="preserve"> R. Hulpus, V.S. Costache, C. Condac, C. Leatu, S. Batar, E. Ciobanu</t>
  </si>
  <si>
    <t>Early Carotid Endarterectomy as therapy of pacients with symptomatic severe carotid stenosis, a case series report</t>
  </si>
  <si>
    <t>CC Mutu, O. Bardac, E. Ciobanu, A. Costache, V.I. Suciu, V.S. Costache</t>
  </si>
  <si>
    <t>Vascular patch material alternatives from surgical wound in carotid endarterectomy</t>
  </si>
  <si>
    <t>R. Cemirtan, E. Bernaz, S. Ungureanu, D. Jardan, T. Melnic, V.S. Costache</t>
  </si>
  <si>
    <t>Major Risk Factors Influencing the Surgical Outcome Among 207 Consecutive patients with Infrarenal Aortic Aneurysm</t>
  </si>
  <si>
    <t>A. Molnar, C. Trifan, D. Sacui, V.S. Costache, H. Moldovan</t>
  </si>
  <si>
    <t>Studying the antiarrhythmic effect of ranolazine in minim-invasive cardiovascular surgical patients</t>
  </si>
  <si>
    <t xml:space="preserve">S. Batar, I. Manitiu, FG. Bolea, C. Leatu, V.S. Costache </t>
  </si>
  <si>
    <t>C-reactive protein and procalcitonin as independent pronostic markers in acute pancreatitis</t>
  </si>
  <si>
    <t>Alina-Simona Bereanu, Mihai Sava</t>
  </si>
  <si>
    <t>22-26</t>
  </si>
  <si>
    <t>Couple plasma filtration adsorbtion (CPFA) in a patient with Crush syndrome</t>
  </si>
  <si>
    <t>Alina-Simona Bereanu, Sandra Neamtu, Mihai Sava</t>
  </si>
  <si>
    <t>27-29</t>
  </si>
  <si>
    <t>Breastfeeding late preterm infants - can we do better?</t>
  </si>
  <si>
    <t xml:space="preserve">OGNEAN ML, BOANTĂ O, ZGÂRCEA C, DUMITRA R, CHICEA R </t>
  </si>
  <si>
    <t xml:space="preserve">ISSN 1453-1968, 1453-1968 </t>
  </si>
  <si>
    <t>12-18</t>
  </si>
  <si>
    <t>http://www.amtsibiu.ro/index.php?option=com_content&amp;view=article&amp;id=2981:breastfeeding-late-preterm-infants-can-we-do-better&amp;catid=55:nr-2-2017</t>
  </si>
  <si>
    <t>DOUBLE BYPASS IN A PATIENT WITH PANCREATIC PSEUDOCYST COMPLICATED WITH OBSTRUCTIVE JAUNDICE AND DUODENAL STENOSIS</t>
  </si>
  <si>
    <t>Dan Crețu, Ciprian.Tanasescu ULBS</t>
  </si>
  <si>
    <t xml:space="preserve">Vol. XXII, </t>
  </si>
  <si>
    <t>2285-7079, ISSN-L 1453-1968</t>
  </si>
  <si>
    <t>ebsco, doaj, ulrich</t>
  </si>
  <si>
    <t>Cretu Dan</t>
  </si>
  <si>
    <t>PARTICULAR ASPECTS OF     MALIGNANT COLONIC POLYPOSIS</t>
  </si>
  <si>
    <t xml:space="preserve"> CIPRIAN TĂNĂSESCU , MIHAI FAUR , DAN BRATU , DAN CREŢU  , ADRIAN BOICEAN</t>
  </si>
  <si>
    <t>Vol. XXII</t>
  </si>
  <si>
    <t>49-51</t>
  </si>
  <si>
    <t>CORRELATIONS BERWEEN BLOOD GROUPS AND INCIDENCE OF CERVICAL CANCER</t>
  </si>
  <si>
    <t>Gînfălean Georgeta (Asist. ULBS)</t>
  </si>
  <si>
    <t>1453 - 1968</t>
  </si>
  <si>
    <t>63-66</t>
  </si>
  <si>
    <t>http://www.amtsibiu.ro/Arhiva/2017/Nr1-en/Ginfalean.pdf</t>
  </si>
  <si>
    <t>Ginfalean Georgeta</t>
  </si>
  <si>
    <t>ACTUALITĂȚI  ÎN  MANAGEMENTUL FROTIURILOR  PAPANICOLAU ANORMALE</t>
  </si>
  <si>
    <t>67-69</t>
  </si>
  <si>
    <t>http://www.amtsibiu.ro/Arhiva/2017/Nr1-en/Ginfalean2.pdf</t>
  </si>
  <si>
    <t xml:space="preserve">HYDATIC HEPATIC DISEASE LAPAROSCOPIC APPROACH WITH ORIGINAL DEVICE </t>
  </si>
  <si>
    <t>Dan Sabău, Dan Bratu, Alexandru Sabău, Alexandra Petria Lupu, Hassan Noor, Alin Miheţiu</t>
  </si>
  <si>
    <t>Catalogul oficial al salonului CADETINOVA 2017 ; Buletinul Ştiinţific al Academiei Forţelor Terestre</t>
  </si>
  <si>
    <t>2501-3157</t>
  </si>
  <si>
    <t>112-117</t>
  </si>
  <si>
    <t>http://cadetinova.ro/index.php/ro/organizare/catalog/catalog-inova-16/book/3?page=113</t>
  </si>
  <si>
    <t xml:space="preserve">Therapeutic options in secondary neovascular glaucoma </t>
  </si>
  <si>
    <t>Stanila Dan Mircea, Panga Alina Adriana Stanila Adriana</t>
  </si>
  <si>
    <t>Merit Research Journal of Medicina and Medical Sciences</t>
  </si>
  <si>
    <t>Vol.5</t>
  </si>
  <si>
    <t>Nr. 10</t>
  </si>
  <si>
    <t>2354-323X</t>
  </si>
  <si>
    <t>511-518</t>
  </si>
  <si>
    <t>ISI</t>
  </si>
  <si>
    <t>www.meritresearchjournals.org/mms/index.htm</t>
  </si>
  <si>
    <t>Stanila Dan</t>
  </si>
  <si>
    <t>Endothelial cells loss to the hyperopic pacients during phacoemulsification</t>
  </si>
  <si>
    <t xml:space="preserve">Stanila Dan Mircea, Florea Andreea Maria, Panga Alina Adriana, Stanila Adriana </t>
  </si>
  <si>
    <t>Romanian Journal of Ophthalmology</t>
  </si>
  <si>
    <t>Vol.61</t>
  </si>
  <si>
    <t>Nr.4</t>
  </si>
  <si>
    <t>Print 2457-4325 / Online 2501-2533</t>
  </si>
  <si>
    <t>256-260</t>
  </si>
  <si>
    <t>BDI Pubmed, Medline</t>
  </si>
  <si>
    <t>www.rjo.ro/issues/2017/issue-4</t>
  </si>
  <si>
    <t xml:space="preserve">Intestinal occlusion due to intussusception in the ascending colon </t>
  </si>
  <si>
    <t>C Tanasescu, D. Boariu, M. Faur</t>
  </si>
  <si>
    <t>Acta medica transilvanica</t>
  </si>
  <si>
    <t>79-81</t>
  </si>
  <si>
    <t xml:space="preserve">INDEX COPERNICUS, EBSCOhost™, ULRICH'S, OPEN J-GATE, DIRECTORY OF RESEARCH JOURNAL INDEXING (DRJI), DIRECTORY OF OPEN ACCESS JOURNALS (DOAJ), GENAMICS.
</t>
  </si>
  <si>
    <t>http://www.amtsibiu.ro/component/content/article/57-nr-4-2017/3027-intestinal-occlusion-due-to-intussusception-in-the-ascending-colon</t>
  </si>
  <si>
    <t xml:space="preserve">Tanasescu Ciprian </t>
  </si>
  <si>
    <t xml:space="preserve">Particular aspects of malignant colonic polyposis </t>
  </si>
  <si>
    <t>C. Tanasescu si inca 4</t>
  </si>
  <si>
    <t>http://www.amtsibiu.ro/index.php?option=com_content&amp;view=article&amp;id=2974:particular-aspects-of-malignant-colonic-polyposis&amp;catid=55:nr-2-2017</t>
  </si>
  <si>
    <t xml:space="preserve">Double bypass in a patient with pancreatic pseudocyst complicated with
Obstructive jaundice and duodenal stenosis </t>
  </si>
  <si>
    <t>C. Tanasescu D. Cretu</t>
  </si>
  <si>
    <t>46-47</t>
  </si>
  <si>
    <t>http://www.amtsibiu.ro/index.php?option=com_content&amp;view=article&amp;id=2997:double-bypass-in-a-patient-with-pancreatic-pseudocyst-complicated-with-obstructive-jaundice-and-duodenal-stenosis&amp;catid=55:nr-2-2017</t>
  </si>
  <si>
    <t>Comparative Study between Laparoscopic and Retroperitoneoscopic Dismembered Pyeloplasty for Ureteropelvic Junction Obstruction</t>
  </si>
  <si>
    <t>Revista Româna de Urologie</t>
  </si>
  <si>
    <t>Copernicus</t>
  </si>
  <si>
    <t>Retroperitoneoscopic radical nephrectomy: initial experience</t>
  </si>
  <si>
    <t>The mini percutaneous nephrolithotomy (mini-PCNL) technique in supine position using semi-rigid uretheroscope for reno-ureteral stones</t>
  </si>
  <si>
    <t xml:space="preserve">Retroperitoneal laparoscopic radical nephroureterectomy for high urothelial tumours </t>
  </si>
  <si>
    <t>The Fournier Gangrena - a life-threthening disease</t>
  </si>
  <si>
    <t>32-35</t>
  </si>
  <si>
    <t>Laparoscopic adrenalectomy in the treatment of adrenal tumours</t>
  </si>
  <si>
    <t>15-18</t>
  </si>
  <si>
    <t>Urothelial cancer with local invasion in the colon</t>
  </si>
  <si>
    <t>The mini percutaneous nephrolithotomy (mini-PCNL) and percutaneous nephrolithotomy (PCNL) in pediatric patients</t>
  </si>
  <si>
    <t>5-8</t>
  </si>
  <si>
    <t>Minim Invasive Treatment of Urogenital Prolapse  using AMI I-Stitch</t>
  </si>
  <si>
    <t>Revista Medicală Română</t>
  </si>
  <si>
    <t>1220-5478</t>
  </si>
  <si>
    <t>142-146</t>
  </si>
  <si>
    <t>Risk Assessment for Complications of Partial Nephrectomy – Comparative Study between Retroperitoneoscopic Approach and Open Surgery</t>
  </si>
  <si>
    <t>Revista Practica Medicală</t>
  </si>
  <si>
    <t>1842-8258</t>
  </si>
  <si>
    <t>69-73</t>
  </si>
  <si>
    <t>Comparative study of silicone and polyurethane nephrostomy catheters used for long-term urinary drainage in malignancy</t>
  </si>
  <si>
    <t>79-82</t>
  </si>
  <si>
    <t>Preoperative scoring systemsused in retroperitoneoscopic partial nephrectomy for T1-T2 renal tumors</t>
  </si>
  <si>
    <t>Valentin Pirvut, Nicolae Grigore, Ionela Mihai, Adrian Hasegan, A. Bencherki, A.T. Priporeanu, D. Sabau, M. Racheriu, D. Cretu</t>
  </si>
  <si>
    <t>141-147</t>
  </si>
  <si>
    <t>Nonmuscle invasive transitional cell carcinoma of urinary bladder - adjuvant intravesical therapies after transurethral tumor resection</t>
  </si>
  <si>
    <t xml:space="preserve">Revista Medicală Română </t>
  </si>
  <si>
    <t>Suboptimal Vitamin D status in infantil population between 1 and 24 mouths</t>
  </si>
  <si>
    <t>Double-J Ureteric Stenting in Pregnancy</t>
  </si>
  <si>
    <t>51-53</t>
  </si>
  <si>
    <t>Prostate Lithiasis</t>
  </si>
  <si>
    <t>54-56</t>
  </si>
  <si>
    <t>Paraneoplastic Syndromes in Renal Tumours</t>
  </si>
  <si>
    <t>ISSN 1453-1968</t>
  </si>
  <si>
    <t>24-25</t>
  </si>
  <si>
    <t xml:space="preserve">BDI                        INDEX COPERNICUS, EBSCOhost™, ULRICH'S, OPEN J-GATE, DIRECTORY OF RESEARCH JOURNAL INDEXING (DRJI),    </t>
  </si>
  <si>
    <t>Treatment of Tibial Plateau Fractures</t>
  </si>
  <si>
    <t>70-71</t>
  </si>
  <si>
    <t>The current role of MULTILAYER FLOW MODULATOR STENTS IN COMPLEX AORTIC PATHOLOGY</t>
  </si>
  <si>
    <t>F. AURICCHIO, A. BOICEAN, R. CHICRALA DE ABREU, M. CONTI, A. COSTACHE, V. COSTACHE, S. DI GREGORIO, D. DOROBANTU..</t>
  </si>
  <si>
    <t>EDIZIONI MINERVA MEDICA</t>
  </si>
  <si>
    <t>978-88-7711-891-2</t>
  </si>
  <si>
    <t>NOVEMBRE</t>
  </si>
  <si>
    <t>Nursing în Chirurgie</t>
  </si>
  <si>
    <t>Creţu Dan</t>
  </si>
  <si>
    <t xml:space="preserve"> FMED4</t>
  </si>
  <si>
    <t>978-606-12-1472-3</t>
  </si>
  <si>
    <t xml:space="preserve">Introspectie in semiologie chirurgicala </t>
  </si>
  <si>
    <t>C. Tanasescu</t>
  </si>
  <si>
    <t>Dep Chir</t>
  </si>
  <si>
    <t>978-606-12-1462-4617</t>
  </si>
  <si>
    <t xml:space="preserve">Oftalmologie clinica, editia a II-a </t>
  </si>
  <si>
    <t>EDITURA  Editura Universităţii "Lucian Blaga" din Sibiu</t>
  </si>
  <si>
    <t>ISBN 978-606-12-1507-2</t>
  </si>
  <si>
    <t>Antropologie si Educatie/ Educatia pentru sanatate, promovarea sanatatii la locul de munca si marketingul social</t>
  </si>
  <si>
    <t>Bardac Monica, Bardac Ovidiu Dorin</t>
  </si>
  <si>
    <t>Editura Academiei Romane</t>
  </si>
  <si>
    <t>978-973-27-2758-4</t>
  </si>
  <si>
    <t>aprilie</t>
  </si>
  <si>
    <t>Antropologie si educatie/ O analiza critica a formarii profesionale in chirurgie</t>
  </si>
  <si>
    <t>Bardac Ovidiu Dorin</t>
  </si>
  <si>
    <t>Nursing in Urologie</t>
  </si>
  <si>
    <t>Adrian Gheorghe Hasegan</t>
  </si>
  <si>
    <t>Editura Universitatii ”Lucian Blaga” Sibiu</t>
  </si>
  <si>
    <t>ISBN 978-606-12-1443-3</t>
  </si>
  <si>
    <t>Iulie</t>
  </si>
  <si>
    <t>Fistula arteriovenoasă în hemodializa cronică,editia a 2a</t>
  </si>
  <si>
    <t>Helgiu Claudiu, Carmen Elena Zaharia</t>
  </si>
  <si>
    <t>TechnoMedia</t>
  </si>
  <si>
    <t>ISBN 978-606-616-286-9</t>
  </si>
  <si>
    <t xml:space="preserve">0,5p x170, 2p x70    </t>
  </si>
  <si>
    <t>Stanila Adriana, Mihai Elena, Teodoru Adrian, Stanila Dan Mircea</t>
  </si>
  <si>
    <t>Editura Univ. Lucian Blaga Sibiu / Congresul anual al RCLSO</t>
  </si>
  <si>
    <t xml:space="preserve">2392-8654 </t>
  </si>
  <si>
    <t xml:space="preserve">www.CCSO.ro/ www.oftalmologiaromana.ro  Editura ULBS </t>
  </si>
  <si>
    <t>Lucrarile Conferintei "Chirurgie oftalmologica" vol. 2 2017, Ed. II "Particularitati ale tratamentului chirurgical in oftalmologie" Volum de rezumate</t>
  </si>
  <si>
    <t xml:space="preserve">Teodoru Adrian </t>
  </si>
  <si>
    <t>ISSN 2559-014 ISSN-L 2559-0014</t>
  </si>
  <si>
    <t>http://editura.ulbsibiu.ro/</t>
  </si>
  <si>
    <t>Congresul anual RCLSO SRCSO, Protectia suprafetei oculare. Lentile de contact. Noutati Carte de rezumate</t>
  </si>
  <si>
    <t>ISSN 2392-8654  ISSN-L 2392-8654</t>
  </si>
  <si>
    <t>Conf.Dr.V.S.Costache</t>
  </si>
  <si>
    <t>The East Meets West Congress 2017, SAGE Publishing</t>
  </si>
  <si>
    <t>http://www.srcet.ro/wp-content/uploads/2016/06/FINAL.pdf</t>
  </si>
  <si>
    <t>Dan Bratu, Adrian Boicean, Ciprian Tanasescu, Ciprian Sofariu, Alin Mihetiu, Ioan Sebastian Cernusca Mitariu, Livia Ognean, COSMIN Moldovan, CORNEL Boitor (ULBS)</t>
  </si>
  <si>
    <t>NICOLAE GRIGORE, VALENTIN PIRVUT, IONELA MIHAI*, ADRIAN HASEGAN, ELISABETA ANTONESCU,
LILIANA COLDEA, SEBASTIAN IOAN CERNUSCA MITARIU-Polypropylene Mesh in Minimally Invasive Treatment
of Female Stress Urinary Incontinence-MATERIALE PLASTICE ♦54♦No. 4 ♦2017</t>
  </si>
  <si>
    <t>BOGDAN ANDREI SUCIU1,2, IOANA HALMACIU1
*, VASILE BUD2
, CONSTANTIN COPOTOIU2
,
DECEBAL FODOR1,2, CRISTIAN TRAMBITAS1
, DUMITRU GODJA2
, VLAD VUNVULEA1
, CALIN MOLNAR2
, KLARA BRINZANIUC1-The Use of Polypropylene Mesh in the Reconstruction Techniques of
the Thoracic Wall After Resections of the Thoracic Wall-MATERIALE PLASTICE ♦54♦No. 4 ♦2017</t>
  </si>
  <si>
    <t>http://www.revmaterialeplastice.ro/pdf/6%20SUCIU%20B.%204%2017.pdf</t>
  </si>
  <si>
    <t>Dan Bratu, Radu Chicea, Tanasescu Ciprian, Laurentiu Beli, Sabau Dan, Alin Mihetiu, Boicean Adrian (ULBS)</t>
  </si>
  <si>
    <t>V. Costache (Department of Cardiovascular and Thoracic Surgery, University Hospital, School of Medicine, Joseph Fourier University, Grenoble, France), O. Chavanon (Department of Cardiovascular and Thoracic Surgery, University Hospital, School of Medicine, Joseph Fourier University, Grenoble, France), C. St Raymond (Department of Acute and Community Medicine, University Hospital, School of Medicine, Joseph Fourier University, Grenoble, France), C. Sessa (Department of Cardiovascular and Thoracic Surgery, University Hospital, School of Medicine, Joseph Fourier University, Grenoble, France), M. Durand (Department of Anaesthesia and Intensive Care, University Hospital, School of Medicine, Joseph Fourier University, Grenoble, France), J. Duret (Department of Anaesthesia and Intensive Care, University Hospital, School of Medicine, Joseph Fourier University, Grenoble, France), V. Bach (Department of Cardiovascular and Thoracic Surgery, University Hospital, School of Medicine, Joseph Fourier University, Grenoble, France), P. Porcu(Department of Cardiovascular and Thoracic Surgery, University Hospital, School of Medicine, Joseph Fourier University, Grenoble, France),R. Hacini (Department of Cardiovascular and Thoracic Surgery, University Hospital, School of Medicine, Joseph Fourier University, Grenoble, France), A. Aubert (Department of Cardiovascular and Thoracic Surgery, University Hospital, School of Medicine, Joseph Fourier University, Grenoble, France), P. Chaffanjon (Department of Cardiovascular and Thoracic Surgery, University Hospital, School of Medicine, Joseph Fourier University, Grenoble, France), E. Cochet (Department of Cardiovascular and Thoracic Surgery, University Hospital, School of Medicine, Joseph Fourier University, Grenoble, France), P.-Y. Brichon (Department of Cardiovascular and Thoracic Surgery, University Hospital, School of Medicine, Joseph Fourier University, Grenoble, France), B. Coltey (Department of Acute and Community Medicine, University Hospital, School of Medicine, Joseph Fourier University, Grenoble, France), C. Cracowski (Department of Acute and Community Medicine, University Hospital, School of Medicine, Joseph Fourier University, Grenoble, France), D. Bertrand(Department of Acute and Community Medicine, University Hospital, School of Medicine, Joseph Fourier University, Grenoble, France), C. Schwebel (Department of Acute and Community Medicine, University Hospital, School of Medicine, Joseph Fourier University, Grenoble, France),D. Barnoud (Department of Acute and Community Medicine, University Hospital, School of Medicine, Joseph Fourier University, Grenoble, France), E. Brambilla (Department of Pathology, University Hospital, School of Medicine, Joseph Fourier University, Grenoble, France), S. Lantuéjoul (Department of Pathology, University Hospital, School of Medicine, Joseph Fourier University, Grenoble, France), G. Ferretti (Department of Radiology, University Hospital, School of Medicine, Joseph Fourier University, Grenoble, France), I. Pin (Department of Paediatrics, University Hospital, School of Medicine, Joseph Fourier University, Grenoble, France), D. Blin (Department of Cardiovascular and Thoracic Surgery, University Hospital, School of Medicine, Joseph Fourier University, Grenoble, France), C. Pison (Department of Acute and Community Medicine, University Hospital, School of Medicine, Joseph Fourier University, Grenoble, France)</t>
  </si>
  <si>
    <t>Protectia suprafetei oculare in keratopatia de expunere</t>
  </si>
  <si>
    <t xml:space="preserve">Congresul Anual al RCLSO, Sibiu </t>
  </si>
  <si>
    <t>www.oftalmologiaromana.ro / www.ccso.ro</t>
  </si>
  <si>
    <t xml:space="preserve">Strategii terapeutice in keratopatia neurotrofica </t>
  </si>
  <si>
    <t>03-05.11.2018</t>
  </si>
  <si>
    <t xml:space="preserve">Eroziunea corneana recurenta si calitatea vietii pacientilor </t>
  </si>
  <si>
    <t>03-05.11.2019</t>
  </si>
  <si>
    <t xml:space="preserve">Afectarea suprafetei oculare legata de presiunea intraoculara necontrolata din glaucomul neovascular </t>
  </si>
  <si>
    <t>Stanila Dan Mircea, Panga Alina Adriana</t>
  </si>
  <si>
    <t>03-05.11.2020</t>
  </si>
  <si>
    <t>Ocular dominance in presbyopia correction with contact lenses</t>
  </si>
  <si>
    <t>Stanila Adriana, Stanila Dan Mircea, Panga Alina Adriana</t>
  </si>
  <si>
    <t xml:space="preserve">47th ECLSO Congress joint with the 24th MCLOSA Annual Meeting, London </t>
  </si>
  <si>
    <t>www.eclso.eu</t>
  </si>
  <si>
    <t>01-02.12.2017</t>
  </si>
  <si>
    <t>Ocular surface protection in the facial nerve palsy</t>
  </si>
  <si>
    <t>47th ECLSO Congress joint with the 24th MCLOSA Annual Meeting, London</t>
  </si>
  <si>
    <t>Complicatii postoperatorii la un pacient varstnic cu cancer gastric antral</t>
  </si>
  <si>
    <t>C. Tanasescu, C Teodorescu</t>
  </si>
  <si>
    <t>Conferinta Nationala de Chirurugie, Iasi 2017.</t>
  </si>
  <si>
    <t>http://www.romedic.ro/conferinta-nationala-de-chirurgie-2017-0N61488</t>
  </si>
  <si>
    <t xml:space="preserve">Caz rar de ocluzie intestinala prin invaginatie de colon ascendente </t>
  </si>
  <si>
    <t>C. Tanasescu, M. Faur si inca 2</t>
  </si>
  <si>
    <t>http://www.romedic.ro/conferinta-nationala-de-chirurgie-2017-0N6148</t>
  </si>
  <si>
    <t xml:space="preserve">Tumora sigmoidiana manifestata ca prolaps rectal total ireductibil </t>
  </si>
  <si>
    <t>C. Tanasescu, D Cretu</t>
  </si>
  <si>
    <t>Diagnosticul si managementul terapeutic intr-un caz de liposarcom mezenteri</t>
  </si>
  <si>
    <t>D. Bratu, C. Tanasescu si inca 4</t>
  </si>
  <si>
    <t xml:space="preserve">Neoplasm sigmoidian gigant hemoragic </t>
  </si>
  <si>
    <t>A. Zenovia, C. Tanasescu</t>
  </si>
  <si>
    <t xml:space="preserve">Aspecte particulare ale polipozei colice degenerate malign </t>
  </si>
  <si>
    <t>C. Tanasescu , M Faur si inca2</t>
  </si>
  <si>
    <t>Congresul Romano-Iordanian</t>
  </si>
  <si>
    <t xml:space="preserve">Tumora carcinoida a papilei duodenale mari, localizare rara a tumorilor 
carcinoide 
</t>
  </si>
  <si>
    <t xml:space="preserve"> Case report – Synchronous cancer, adenomatous colonic polyposis</t>
  </si>
  <si>
    <t>C. Tanasescu , si inca2</t>
  </si>
  <si>
    <t xml:space="preserve">Rolul asepsiei in pregatirea blocului operator </t>
  </si>
  <si>
    <t>C. Tanasescu, M. Faur</t>
  </si>
  <si>
    <t xml:space="preserve">Conferintei SRCSO </t>
  </si>
  <si>
    <t>https://ro-ro.facebook.com/events/2205435603020644/</t>
  </si>
  <si>
    <t>17.12.2017</t>
  </si>
  <si>
    <t xml:space="preserve">Particularitatile antisepsiei in blocul operator </t>
  </si>
  <si>
    <t>Utilitatea testării antigenelor virale pentru managementul infecției cu Rotavirus</t>
  </si>
  <si>
    <r>
      <t xml:space="preserve">C. Grigore, </t>
    </r>
    <r>
      <rPr>
        <b/>
        <sz val="10"/>
        <color indexed="8"/>
        <rFont val="Times New Roman"/>
        <family val="1"/>
      </rPr>
      <t>N. Grigore</t>
    </r>
    <r>
      <rPr>
        <sz val="10"/>
        <color indexed="8"/>
        <rFont val="Times New Roman"/>
        <family val="1"/>
      </rPr>
      <t xml:space="preserve"> M. Totan</t>
    </r>
  </si>
  <si>
    <t>Revista Română de Medicină de Laborator, supliment</t>
  </si>
  <si>
    <t>Aprilie 2017</t>
  </si>
  <si>
    <t>Infecția cu Helicobacter Pylorii la copii- o problemă de sănatate publică</t>
  </si>
  <si>
    <t>The mini-PCNL technique in Valdivia-Galdakao position using semi-rigid ureteroscope</t>
  </si>
  <si>
    <r>
      <t>A. Haşega</t>
    </r>
    <r>
      <rPr>
        <b/>
        <sz val="10"/>
        <color indexed="8"/>
        <rFont val="Times New Roman"/>
        <family val="1"/>
      </rPr>
      <t>n, N. Grigore</t>
    </r>
    <r>
      <rPr>
        <sz val="10"/>
        <color indexed="8"/>
        <rFont val="Times New Roman"/>
        <family val="1"/>
      </rPr>
      <t>, M.V. Pîrvuţ, I. Mihai</t>
    </r>
  </si>
  <si>
    <t>Congresul Romano-Iordanian, de Medicină și Farmacie, Ediția a VIII-a</t>
  </si>
  <si>
    <t>Laparoscopic pyeloplasty for uretero-pelvic junction obstruction syndrome using retroperitoneal approach</t>
  </si>
  <si>
    <t>Treatment of pelvic floor disorders using  A.M.I. I-Stitch</t>
  </si>
  <si>
    <t>NLP şi Mini NLP la pacientul pediatric</t>
  </si>
  <si>
    <t>A. Haşegan, N. Grigore</t>
  </si>
  <si>
    <t>Revista română de urologie - Al XXXIII-lea Congres al Asociației Române de Urologie</t>
  </si>
  <si>
    <t>Iunie 2017</t>
  </si>
  <si>
    <t>Nefroureterectomia radicală laparoscopică retroperitoneală pentru tumorile uroteliale înalte</t>
  </si>
  <si>
    <t>N. Grigore, A. Haşegan</t>
  </si>
  <si>
    <t>Suprarenalectomia laparoscopică în tratamentul tumorilor adrenale. Experienţa Clinicii de Urologie Sibiu</t>
  </si>
  <si>
    <t>Tratamentul laparoscopic retroperitoneal al tumorilor de parenchim renal</t>
  </si>
  <si>
    <t>Nefrectomia parțială laparoscopică prin abord retroperitoneal în tratamentul tumorilor renale</t>
  </si>
  <si>
    <t>Suprarenalectomia laparoscopică prin abord retroperitoneal în tratamentul tumorilor adrenale</t>
  </si>
  <si>
    <t>Prostatectomia radicală laparoscopică extraperitoneală în tratamentul cancerului de prostată. Experienţa iniţială</t>
  </si>
  <si>
    <t>Mini-NLP în supin la gravidă pentru calcul inclavat în joncțiunea pieloureterală</t>
  </si>
  <si>
    <t xml:space="preserve">Dispozitive originale utilizate în tratamentul chistului hidatic hepatic </t>
  </si>
  <si>
    <t xml:space="preserve">A.D. Sabău, C.G. Smarandache, Vanina Marcu Iordănescu, A. Miheţiu, D. Sabău </t>
  </si>
  <si>
    <t>Fistula eso-traheala maligna</t>
  </si>
  <si>
    <t xml:space="preserve">A.D. Sabău, D. Bratu, C.G. Smarandache, Vanina Marcu-Iordănescu, H. Noor, D. Sabău </t>
  </si>
  <si>
    <t xml:space="preserve">Chistul hidatic hepatic în chirurgia pediatrică </t>
  </si>
  <si>
    <t xml:space="preserve">A.D. Sabău, D. Bratu, Vanina Marcu-Iordănescu, H. Noor, C.Ş. Berghea Neamţu, Ştefania Manea, D. Sabău </t>
  </si>
  <si>
    <t xml:space="preserve">Diagnostic and therapeutic management in mesenteric liposarcoma -case report </t>
  </si>
  <si>
    <t xml:space="preserve">D. Bratu, A. Miheţiu, A. Sabău, Anca Dumitra, C. Tănăsescu, D. Sabău </t>
  </si>
  <si>
    <t>Laparoscopia în urgenţă – soluţie diagnostică și terapeutică</t>
  </si>
  <si>
    <t xml:space="preserve">Denisa Maria Hanea, A.D. Sabău </t>
  </si>
  <si>
    <t xml:space="preserve">LAPAROSCOPY IN EMERGENCY ABDOMINAL SURGERY </t>
  </si>
  <si>
    <t>A. Sabau1, D. Bratu1, V. Marcu-Iordanescu1, C. Smarandache2, S. Titu3, A. Lupu-Petria1, A. Mihetiu1, D. Sabau1</t>
  </si>
  <si>
    <t>A. Sabau1, D. Bratu1, C. Smarandache2, V. Marcu-Iordanescu1, A. Dumitra1, A. Popentiu1, D. Sabau1</t>
  </si>
  <si>
    <t>ESTES 2017</t>
  </si>
  <si>
    <t>www.estesonline.org/</t>
  </si>
  <si>
    <t xml:space="preserve"> THERAPEUTIC WINDOW AND PROFILAXY OF COMPLICATIONS IN ACUTE PANCREATITIS </t>
  </si>
  <si>
    <t>A. Sabau1, D. Bratu1, H. Noor1, C. Smarandache2, V. Marcu-Iordanescu1, M. Faur1, D. Sabau</t>
  </si>
  <si>
    <r>
      <rPr>
        <sz val="10"/>
        <color indexed="8"/>
        <rFont val="Arial Narrow"/>
        <family val="2"/>
      </rPr>
      <t>Twelve-Month Outcomes of patients treted for chronic symptomatic aortic dissection using the streamliner multilayer flow modulator</t>
    </r>
    <r>
      <rPr>
        <i/>
        <sz val="10"/>
        <color indexed="8"/>
        <rFont val="Arial"/>
        <family val="2"/>
      </rPr>
      <t xml:space="preserve">, </t>
    </r>
  </si>
  <si>
    <t xml:space="preserve">53rd Annual Meeting, Abstract Book,The Society of Toracic Surgeons, Houston, Texas, USA, </t>
  </si>
  <si>
    <t>January 21-25 2017</t>
  </si>
  <si>
    <t>17th ISMICS Annual Scientific Meeting –  Rome, Italy</t>
  </si>
  <si>
    <t>7-10 June 2017</t>
  </si>
  <si>
    <t>19-22 July 2017</t>
  </si>
  <si>
    <t>Treatement of abdonimal aortic aneurysm with the bifurcated Streamliner device-results from NextCardio Vascular</t>
  </si>
  <si>
    <r>
      <t xml:space="preserve">Volume 25, number 1S, July 2017, </t>
    </r>
    <r>
      <rPr>
        <b/>
        <sz val="10"/>
        <color indexed="8"/>
        <rFont val="Arial Narrow"/>
        <family val="2"/>
      </rPr>
      <t>The East Meets West Congress 2017</t>
    </r>
    <r>
      <rPr>
        <sz val="10"/>
        <color indexed="8"/>
        <rFont val="Arial Narrow"/>
        <family val="2"/>
      </rPr>
      <t xml:space="preserve">, Romania, </t>
    </r>
  </si>
  <si>
    <t>http://heartvalvesociety.org/meeting/abstracts/2017/B48.cgi</t>
  </si>
  <si>
    <t>14-18 NOV 2017</t>
  </si>
  <si>
    <t>Dissections and infrarenal AAA with bifurcated Streamliner</t>
  </si>
  <si>
    <t>https://scholar.google.ro/scholar?as_ylo=2016&amp;hl=ro&amp;as_sdt=2005&amp;cites=858465288608594046&amp;scipsc=</t>
  </si>
  <si>
    <t xml:space="preserve"> Side-Effects of Polyurethane Ureteral Stents with or without Hydrogel Coating in Urologic Pathology</t>
  </si>
  <si>
    <t>Denta Sibiu 2017 - Simpozion de Stomatologie</t>
  </si>
  <si>
    <t>www.dental.ro</t>
  </si>
  <si>
    <t>31.03-01.04</t>
  </si>
  <si>
    <t>Oral manifestations of HIV infection/AIDS</t>
  </si>
  <si>
    <t>http://www.amtsibiu.ro/Arhiva/2017/Nr4-en/Nicolae.pdf</t>
  </si>
  <si>
    <t>http://www.amtsibiu.ro/Arhiva/2017/Nr4-en/Catrina.pdfhttp://www.amtsibiu.ro</t>
  </si>
  <si>
    <t>Gut microbiota and irritable bowel syndrome</t>
  </si>
  <si>
    <t>35-37</t>
  </si>
  <si>
    <t>Nicolae Grigore, Valentin Pirvut, Ionela Mihai, Adrian Hasegan</t>
  </si>
  <si>
    <t>www.medichub.ro/reviste</t>
  </si>
  <si>
    <t>Traian Purnichi, Ileana Marinescu, Mihail C. Pirlog, George Paraschiv, Ruxandra Banu, Lavinia Duica, Mihai Bran, Ruxandra Grigoras, Valentin P Mihai</t>
  </si>
  <si>
    <t>Duica lavinia</t>
  </si>
  <si>
    <t>https://www.sciencepublishinggroup.com/j/ajpn</t>
  </si>
  <si>
    <t>3</t>
  </si>
  <si>
    <t>2330-4243</t>
  </si>
  <si>
    <t>2330-4244</t>
  </si>
  <si>
    <t>Dramatic Improvement in Survival After Lung Transplantation Over Time: A Single Center Experience</t>
  </si>
  <si>
    <t>Effects of pulmonary rehabilitation in lung transplant candidates: a systematic review -
Mariana Hoffman, Gabriela Chaves, Giane Amorim Ribeiro-Samora, Raquel Rodrigues Britto, Verônica Franco Parreira. BMJ JOURNALS Volume 7, Issue 2 http://dx.doi.org/10.1136/bmjopen-2016-013445</t>
  </si>
  <si>
    <t>http://bmjopen.bmj.com/content/7/2/e013445?utm_source=trendmd&amp;utm_medium=cpc&amp;utm_campaign=bmjopen&amp;trendmd-shared=1&amp;utm_content=Journalcontent&amp;utm_term=TrendMDPhase4</t>
  </si>
  <si>
    <t>Victor S. Costache(Department of Thoracic and Cardiac Surgery, Grenoble University Hospital, Grenoble, France), Sylvie Lantuejoul (Department of Pathology and INSERM U 823 Institut A Bonniot, Grenoble University Hospital, Grenoble, France), Serban Stoica (Department of Thoracic and Cardiac Surgery, Grenoble University Hospital, Grenoble, France), Arnaud Fluttaz (Department of Thoracic and Cardiac Surgery, Grenoble University Hospital, Grenoble, France), Rachid Hacini (Department of Thoracic and Cardiac Surgery, Grenoble University Hospital, Grenoble, France), Pierre-Yves Brichon (Department of Thoracic and Cardiac Surgery, Grenoble University Hospital, Grenoble, France)</t>
  </si>
  <si>
    <t>Giant intracardiac neoplasic thrombus of a large cell neuroendocrine carcinoma of the lung</t>
  </si>
  <si>
    <t xml:space="preserve">Report of a lung carcinoma extended to the left atrium through pulmonary vein
Authors: Federico Cipriano, Lycio U. Dessoti, Alfredo José Rodrigues, Walter Vilella de Andrade Vicente, Fernando Chahud, Paulo Roberto B. Evora. The Journal of Thoracic Disease </t>
  </si>
  <si>
    <t>http://jtd.amegroups.com/article/view/17960</t>
  </si>
  <si>
    <t>Claude D. Vaislic
(Department of Cardiac, Vascular, and Thoracic Surgery, Centre Hospitalier Privé Parly 2, Le Chesnay, France), Jean Noël Fabiani
(Department of Cardiovascular Surgery, Hôpital Européen Georges-Pompidou, Paris, France), Sidney Chocron (Department of Thoracic and Cardiovascular Surgery, Hôpital Jean Minjoz, Besançon, France), Jacques Robin (Department of Cardiovascular Surgery, Hôpital Louis Pradel, Lyon-Bron, France), Victor S. Costache (Department of Cardiac Surgery, Centre Hospitalier de la Région d’Annecy, Metz-Tessy, France), Jean-Pierre Villemot (Department of Cardiovascular Surgery and Transplantation, CHU-Nancy, Hôpital d’adultes de Brabois, Nancy, France), Jean Marc Alsac (Department of Cardiovascular Surgery, Hôpital Européen Georges-Pompidou, Paris, France),Pascal N. Leprince
(Department of Thoracic and Cardiovascular Surgery, Hôpital Pitié-Salpétrière, Paris, France), Thierry Unterseeh (Department of Interventional Cardiology, Institut Cardiovasculaire Paris Sud, Hôpital Privé Claude Galien, Quincy-sous-Sénart, France), Eric Portocarrero (Department of Cardiovascular Surgery and Transplantation, CHU-Nancy, Hôpital d’adultes de Brabois, Nancy, France), Yves Glock (Department of Cardiovascular Surgery, CHU Toulouse, Hôpital Rangueil, Toulouse, France),Hervé Rousseau
(Department of Radiology, CHU Toulouse, Hôpital Rangueil, Toulouse, France)</t>
  </si>
  <si>
    <t>Three-Year Outcomes With the Multilayer Flow Modulator for Repair of Thoracoabdominal Aneurysms
A Follow-up Report From the STRATO Trial</t>
  </si>
  <si>
    <t>Sultan S(Department of Vascular and Endovascular Surgery, Western Vascular Institute, Galway University Hospital, National University of Ireland, Galway, Ireland; Department of Vascular and Endovascular Surgery, Galway Clinic, Doughiska, Galway, Ireland. Electronic address: sherif.sultan@hse.ie.), Kavanagh EP(Department of Vascular and Endovascular Surgery, Galway Clinic, Doughiska, Galway, Ireland.), Stefanov F(Department of Mechanical and Industrial Engineering, Galway Medical Technologies Center (GMedTech), Galway Mayo Institute of Technology, Galway, Ireland.), Sultan M(Department of Vascular and Endovascular Surgery, Western Vascular Institute, Galway University Hospital, National University of Ireland, Galway, Ireland.), Elhelali A(Department of Vascular and Endovascular Surgery, Western Vascular Institute, Galway University Hospital, National University of Ireland, Galway, Ireland; Department of Mechanical and Industrial Engineering, Galway Medical Technologies Center (GMedTech), Galway Mayo Institute of Technology, Galway, Ireland.), Costache V(Department of Cardio-Vascular Surgery, European Clinic Polisano Hospital, Sibiu, Romania.), Diethrich E(
Arizona Heart Institute, Phoenix, Ariz.), Hynes N(
Department of Vascular and Endovascular Surgery, Western Vascular Institute, Galway University Hospital, National University of Ireland, Galway, Ireland; Department of Vascular and Endovascular Surgery, Galway Clinic, Doughiska, Galway, Ireland.); Global MFM Collaborators.</t>
  </si>
  <si>
    <t>Endovascular management of chronic symptomatic aortic dissection with the Streamliner Multilayer Flow Modulator: Twelve-month outcomes from the global registry.</t>
  </si>
  <si>
    <t>V Oleksik, A Pascu, C Deac, R Fleaca, M Roman, O Bologa</t>
  </si>
  <si>
    <r>
      <rPr>
        <u val="single"/>
        <sz val="10"/>
        <color indexed="17"/>
        <rFont val="Arial Narrow"/>
        <family val="2"/>
      </rPr>
      <t>https://scholar.google.ro/scholar?as_ylo=2016&amp;hl=ro&amp;as_sdt=2005&amp;cites=858465288608594046&amp;scipsc=</t>
    </r>
  </si>
  <si>
    <t>t grul Özel, Tu, and Lidia Serenó. "Joaquim De Ciurana Gay." (2017).</t>
  </si>
  <si>
    <t>Dispozitiv pentru penetrarea, aspirarea și instilarea chisturilor; Brevet RO 129695 / 30.05.2017</t>
  </si>
  <si>
    <t>Sabău Dan
Sabău Alexandru Dan (ULBS)
Dumitra Anca Maria (ULBS)
Sabău Mariana</t>
  </si>
  <si>
    <t>30.05.2017</t>
  </si>
  <si>
    <t>Sabau Alexandru</t>
  </si>
  <si>
    <t>VEITH SYMPOSIUM, CLEVELAND, OH SUA</t>
  </si>
  <si>
    <t>NOV 14-18  2017</t>
  </si>
  <si>
    <t>STS (The Society of Thoracic Surgeons – Florida, SUA)</t>
  </si>
  <si>
    <t>https://www.sts.org/sites/default/files/documents/53AM_ProgramGuide.pdf</t>
  </si>
  <si>
    <t>Jan 21-25 2017</t>
  </si>
  <si>
    <t>Congresului International de Chirurgie Endovasculara CICE2017</t>
  </si>
  <si>
    <t>www.cice.com.br</t>
  </si>
  <si>
    <t>APVIC-9 NEW DELHI, INDIA</t>
  </si>
  <si>
    <t>http://apvs.in/wp-content/uploads/2017/06/Day-2.pdf</t>
  </si>
  <si>
    <t xml:space="preserve">Jun 16 - 18, 2017 </t>
  </si>
  <si>
    <t>European Journal of Cardio-Thoracic Surgery </t>
  </si>
  <si>
    <t>https://academic.oup.com/ejcts/search-results?q=v+costache&amp;fl_SiteID=5278&amp;allJournals=1&amp;SearchSourceType=1&amp;rg_ArticleDate=01/01/2017%20TO%2012/31/2017</t>
  </si>
  <si>
    <t>KSSTA</t>
  </si>
  <si>
    <t>www.kssta.org</t>
  </si>
  <si>
    <t>19-22 iulie 2017</t>
  </si>
  <si>
    <t xml:space="preserve">Chicea Radu </t>
  </si>
  <si>
    <t>Al 8-lea Congres Româno-Iordanian de Medicină şi Farmacie.</t>
  </si>
  <si>
    <t>internationale</t>
  </si>
  <si>
    <t>http://conferences.ulbsibiu.ro/corimf/information.html</t>
  </si>
  <si>
    <t>Al X-lea Congres al Societatii Romane de Ginecologie Endocrinologica</t>
  </si>
  <si>
    <t>naționala</t>
  </si>
  <si>
    <t>http://timestravel.ro/congrese/SRGE-2017-program-final.pdf</t>
  </si>
  <si>
    <t>membru (vicepresedinte)</t>
  </si>
  <si>
    <t>5-17 Iunie 2017</t>
  </si>
  <si>
    <t>Protectia suprafetei oculare. Lentile de contact. Noutati</t>
  </si>
  <si>
    <t>www.ccso.ro / www.oftalmologiaromana.ro</t>
  </si>
  <si>
    <t>03-05.11.2017</t>
  </si>
  <si>
    <t>C.Tanasescu</t>
  </si>
  <si>
    <t>III</t>
  </si>
  <si>
    <t xml:space="preserve">Asklepios - 10th – International Medical
Congres For Students  And Young Doctors                     </t>
  </si>
  <si>
    <t>http://congresasklepios.ro/cgi-sys/suspendedpage.cgi</t>
  </si>
  <si>
    <t>3-6.05.2017</t>
  </si>
  <si>
    <t>16.12.2017</t>
  </si>
  <si>
    <t>Congresul anual RCLSO SRCSO, Protectia suprafetei oculare. Lentile de contact. Noutati</t>
  </si>
  <si>
    <t>www.rclso.ro</t>
  </si>
  <si>
    <t>3-5.11.2017</t>
  </si>
  <si>
    <t>Nicolae Grigore</t>
  </si>
  <si>
    <t>The International Conference on Progress in Uro- Oncology</t>
  </si>
  <si>
    <t>www.roboticurologycluj.ro</t>
  </si>
  <si>
    <t>Sep</t>
  </si>
  <si>
    <t>International Conference on Urogynecology</t>
  </si>
  <si>
    <t>http://www.urogyn.ro/</t>
  </si>
  <si>
    <t>Nov</t>
  </si>
  <si>
    <t>VICTOR COSTACHE</t>
  </si>
  <si>
    <t>The East Meets West Congress 2017 isevs SYMPSIUM</t>
  </si>
  <si>
    <t>ORGANIZATOR PRINCIPAL</t>
  </si>
  <si>
    <t>19-22/07/2017</t>
  </si>
  <si>
    <t>International Arthroscopic Surgery Course</t>
  </si>
  <si>
    <t>https://aknee.umftgm.ro/2017/</t>
  </si>
  <si>
    <t>17-21.05.2017</t>
  </si>
  <si>
    <t>200/50</t>
  </si>
  <si>
    <t>AO Trauma Course - Advanced Principles of Fracture Management</t>
  </si>
  <si>
    <r>
      <rPr>
        <u val="single"/>
        <sz val="10"/>
        <color indexed="17"/>
        <rFont val="Arial Narrow"/>
        <family val="2"/>
      </rPr>
      <t>https://aotrauma2.aofoundation.org/eventdetails.aspx?id=4080&amp;from=PG_COURSEDIRECTORY</t>
    </r>
  </si>
  <si>
    <t>19-22 Jujy 2017</t>
  </si>
  <si>
    <t>SOROT Congress</t>
  </si>
  <si>
    <t>http://eventsdesign.ro/srtemp/</t>
  </si>
  <si>
    <t>18-21 OCTOMBRIE 2017</t>
  </si>
  <si>
    <t>14-17.04</t>
  </si>
  <si>
    <t>International Knee Surgery and Arthroscopy Course - 5th edition</t>
  </si>
  <si>
    <t>http://ortopedietimisoara.ro/wp-content/uploads/2017/10/flyer-curs-artroscopie-2017-final-2.pdf</t>
  </si>
  <si>
    <t>18-19,10,2017</t>
  </si>
  <si>
    <t>N.Grigore, A.G.Hașegan, A.Teodoru, M.V.Pîrvuț, I.Mihai, E.Hașegan, M.C.Rusu</t>
  </si>
  <si>
    <t>Comparative study between 3D and 2D Karl Stortz video system in laparoscopic urologic surgery</t>
  </si>
  <si>
    <t>S.C. Karl Stortz Endoscopia Romania S.R.L.</t>
  </si>
  <si>
    <t>N.Grigore</t>
  </si>
  <si>
    <t xml:space="preserve">25.10.2016-25.10.2017
</t>
  </si>
  <si>
    <t>N.Grigore, A.G.Hașegan, A.Teodoru, M.V.Pîrvuț, I.Mihai</t>
  </si>
  <si>
    <t>Comparativ study between polyglycolic acid multifilament absorbable suture Bicril® and polydioxanone monofilament absorbable suture PDO® in urethroplasty surgery using buccal mucosa graft.</t>
  </si>
  <si>
    <t>Biosintex S.R.L.</t>
  </si>
  <si>
    <t>25.10.2016-25.10.2017</t>
  </si>
  <si>
    <t>A.G.Hașegan, N.Grigore, A.Teodoru, M.V.Pîrvuț, I.Mihai, E.Hașegan, M.C.Rusu, T.Bădescu</t>
  </si>
  <si>
    <t>Comparative study between unidirectional barbed suture PDO Anchor and continous suture with absorbable material in laparoscopic surgery</t>
  </si>
  <si>
    <t>A.G.Hașegan</t>
  </si>
  <si>
    <t>01.11.2016-01.11.2017</t>
  </si>
  <si>
    <t>Update on the conservative treatment of uterine fibroid - Uterin ArteryEmbolization (UAE), protocol, emboligenic materials</t>
  </si>
  <si>
    <t>http://www.amtsibiu.ro/contact</t>
  </si>
  <si>
    <t>86-91</t>
  </si>
  <si>
    <t>22(4):86-91</t>
  </si>
  <si>
    <t>Badescu Tudor</t>
  </si>
  <si>
    <t>Beta Thalassemia in pregnancy updates in management of anaemia and birth (case report)</t>
  </si>
  <si>
    <t>92-96</t>
  </si>
  <si>
    <t>22(4):92-96</t>
  </si>
  <si>
    <t>Posibilitati de protectie a suprafetei oculare</t>
  </si>
  <si>
    <t>Stanila Adriana, Stanila Dan Mircea</t>
  </si>
  <si>
    <t>03 chirurgical</t>
  </si>
  <si>
    <t>Vol.1 / Nr. 1</t>
  </si>
  <si>
    <t>23-24</t>
  </si>
  <si>
    <t>Cea de a treia revolutie in chirurgie</t>
  </si>
  <si>
    <t>Congresul Romano-Iordanian de medicina si farmacie, editia a VIII-a</t>
  </si>
  <si>
    <t>Hemoragie la nivelul anastomozei mecanice esogastrice</t>
  </si>
  <si>
    <t>Bardac Ovidiu Dorin, Sava M, Mocanu D</t>
  </si>
  <si>
    <t>Conferinta nationala de Chirurgie , Iasi, 2017</t>
  </si>
  <si>
    <t>https://cnchirurgie.ro</t>
  </si>
  <si>
    <t>4-7 octombrie 2017</t>
  </si>
  <si>
    <t>Un caz de ruptura splenica aparuta dupa o colecistectomie conventionala</t>
  </si>
  <si>
    <t>Bardac Ovidiu Dorin, Sava M, Bus Cristina Mihaela</t>
  </si>
  <si>
    <t xml:space="preserve">Chirurgia endoscopică: istoric, prezent și perspective </t>
  </si>
  <si>
    <t>Al IX-lea congres national al asociatiei romane pentru chirurgie endoscopica</t>
  </si>
  <si>
    <t>https://www.arcecongres.ro/program/sali/?d=6&amp;l=1</t>
  </si>
  <si>
    <t>23 - 25 noiembrie 2017</t>
  </si>
  <si>
    <t>Colecistectomia laparoscopica - particularitati si variante tehnice</t>
  </si>
  <si>
    <t>23 -25 noiembrie 2017</t>
  </si>
  <si>
    <t>Dubla filtrare-plasmafereza - o alternativa tehnica a plasmaferezei aprobata de Societatea Americana de Afereza (ASFA). Experienta SCJU Sibiu.</t>
  </si>
  <si>
    <t>M. Sava, A. Bereanu, Iulian Ilie</t>
  </si>
  <si>
    <t xml:space="preserve">   FMED4</t>
  </si>
  <si>
    <t>Romanian Journal of Anaesthesia and Intensive Care. Al 43- lea Congres al Societatii de Anestezie Romane de Anestezie si Terapie Intensiva, Sinaia</t>
  </si>
  <si>
    <t>srati.ro</t>
  </si>
  <si>
    <t>Mai 2017</t>
  </si>
  <si>
    <t>Independent prognostic markers in acute pancreatitis</t>
  </si>
  <si>
    <t>Alina S. Bereanu, Mihai Sava, Nicolae Grigore, Adrian Hasegan</t>
  </si>
  <si>
    <t>Congresul Romano- Iordanian de Medicina si Farmacie. Editia a VIII-a, vol. I. Volum de rezumate. Sibiu, conferences ulbsibiu.ro/corimf</t>
  </si>
  <si>
    <t>ulbsibiu.ro/corimf</t>
  </si>
  <si>
    <t xml:space="preserve">CAZ RAR DE TORSIUNE TUBARĂ ŞI HEMATOSALPINX ÎN ULTIMUL TRIMESTRU DE SARCINĂ
</t>
  </si>
  <si>
    <t xml:space="preserve">Dragoș Popescu1, 2, Radu Chicea1, 2, Denis Țurcanu1, Diana Lodromănean1, Cristina Popescu1
(1 Spitalul Clinic Județean de Urgență Sibiu
2 Universitatea “Lucian Blaga”, Sibiu)
</t>
  </si>
  <si>
    <t>Al 5-lea Congres al Societății Române de Ultrasonografie în Obstetrică și Ginecologie</t>
  </si>
  <si>
    <t>20-22 aprilie 2017</t>
  </si>
  <si>
    <t>Screening-ul aneuploidiilor. Experiența noastră.</t>
  </si>
  <si>
    <t xml:space="preserve">Dragoș Popescu1, 2, Radu Chicea1, 2, Denis Țurcanu1, Cristina Popescu1
(1 Spitalul Clinic Județean de Urgență Sibiu
2 Universitatea “Lucian Blaga”, Sibiu)
</t>
  </si>
  <si>
    <t>Sirenomielia. Prezentare de caz</t>
  </si>
  <si>
    <t>4. Radu Chicea1,2, Marian Codru1,2, Dragos Popescu1,2, Anca Lucia Chicea2.  (1 Spitalul Clinic Județean de Urgență Sibiu
2 Universitatea “Lucian Blaga”, Sibiu)</t>
  </si>
  <si>
    <t>Congresul Romano-Iordanian de Medicina si Farmacie, Ed a VIII-a.,Sibiu mai 2017</t>
  </si>
  <si>
    <t xml:space="preserve">Tumora solida de ovar asociata cu menarha tardiva. Prezentare de caz. </t>
  </si>
  <si>
    <t>Diagnosticul ecografic al sindromului de hiperstimulare ovariana si evaluarea doppler a vascularizatiei ovariene</t>
  </si>
  <si>
    <t xml:space="preserve">Chist ovarian voluminos asociat sarcinii tratat laparoscopic in trimestrul II. Prezentare de caz. </t>
  </si>
  <si>
    <t>Cura chirurgicală a incontinenţei anale post-partum</t>
  </si>
  <si>
    <t xml:space="preserve">Cristian Ţaroi (1 Spitalul Clinic Județean de Urgență Sibiu, Niţă Paula,(Spitalul Clinic Județean de Urgență Sibiu) Anca Lucia Chicea, Dr. Radu Chicea </t>
  </si>
  <si>
    <t>Al XIV-lea Congres Naţional al Societăţii Române de Uroginecologie</t>
  </si>
  <si>
    <t>http://urogin2017.medical-congresses.ro/</t>
  </si>
  <si>
    <t>7-9 sept 2017</t>
  </si>
  <si>
    <t>Cura chirurgicală a prolapsului utero-vaginal prin suspensia uterului la ligamentul sacrospinos</t>
  </si>
  <si>
    <t>Radu Chicea, Cristian Ţaroi(1 Spitalul Clinic Județean de Urgență Sibiu, Anca Lucia Chicea, Niţă Paula (1 Spitalul Clinic Județean de Urgență Sibiu</t>
  </si>
  <si>
    <t>Evaluarea tiroidiană în succesul fertilizării in vitro</t>
  </si>
  <si>
    <t>M. Stanciu, R.Chicea</t>
  </si>
  <si>
    <t>Al XXV - lea CONGRESUL NAŢIONAL DE ENDOCRINOLOGIE 2017</t>
  </si>
  <si>
    <t>http://www.endo2017.medical-congresses.ro/Content/Media/ENDO2017%20-%20PROGRAM%20FINAL.pdf</t>
  </si>
  <si>
    <t>21-24 iunie 2017</t>
  </si>
  <si>
    <t>Evaluarea rezervei ovariene – factor important de predicție a răspunsului ovarian în cadrul procedurilor de reproducere umană asistată.</t>
  </si>
  <si>
    <t>R. Chicea, AL. Chicea, IC. Racz, M. Stanciu</t>
  </si>
  <si>
    <t>Evaluarea prognosticului pe termen scurt al fetilor proveniti din sarcini obtinute prin fertilizare in vitro - studiu caz control</t>
  </si>
  <si>
    <t>R. Chicea, AL. Chicea,</t>
  </si>
  <si>
    <t>Zilele Anuale ale Institutului Național pentru Sănătatea Mamei și Copilului "Alessandrescu-Rusescu"</t>
  </si>
  <si>
    <t>http://insmc2017.medical-congresses.ro/Content/Media/Volum_abstracte_INSMC.pdf</t>
  </si>
  <si>
    <t>Evaluation of the fetal weight for fetuses delivered from in vitro fertilisation pregnancies – case control study</t>
  </si>
  <si>
    <t>Radu Chicea, Maria Livia Ognean, Marian Codru, Anca Lucia Chicea</t>
  </si>
  <si>
    <t>Complicații asociate nașterii la 36 și 37 de săptămâni</t>
  </si>
  <si>
    <t>Maria Livia Ognean,  Oana Boantă, Corina Zgârcea, Raluca Dumitra, Radu Chicea</t>
  </si>
  <si>
    <t>Sindromul encefalopatiei posterioare reversibile – experiența clinicii obstetrică ginecologie sibiu</t>
  </si>
  <si>
    <t>Evaluarea prognosticul pe termen scurt la nou nascutii de 37-38 saptamani gestationale – studiu caz control</t>
  </si>
  <si>
    <t>Sindromul encefalopatiei posterioare reversibile– experiența clinicii obstetrică ginecologie Sibiu</t>
  </si>
  <si>
    <t>R. Chicea,</t>
  </si>
  <si>
    <t>Tumoră sigmoidiană manifestată ca prolaps rectal total ireductibil</t>
  </si>
  <si>
    <t xml:space="preserve"> Dan Creţu, Ciprian Tănăsescu-</t>
  </si>
  <si>
    <t>Conferința Națională de Chirurgie</t>
  </si>
  <si>
    <t>cnc2017</t>
  </si>
  <si>
    <t>4-7 octombrie 2017, iasi, romaniaISSN 2001-0097, ISSN-L2601-0097</t>
  </si>
  <si>
    <t>Caz rar de ocluzie intestinală prin invaginație de colon ascendent,B9</t>
  </si>
  <si>
    <t>9. Ciprian Tănăsescu, M. Faur, Dan Creţu, C. Mohor</t>
  </si>
  <si>
    <t>4-7 octombrie 2017, iasi, romania,ISSN 2001-0097, ISSN-L2601-0097</t>
  </si>
  <si>
    <t>Tumoră carcinoidă a papilei duodenale mari-localizare rară a tumorilor neuroendocrine-prezentare de caz</t>
  </si>
  <si>
    <t>Dan Creţu, Ciprian Tănăsescu-</t>
  </si>
  <si>
    <t xml:space="preserve">Al 8-lea Congres Româno-Iordanian de Medicină şi Farmacie.
</t>
  </si>
  <si>
    <t>18-22 mai 2017, Sibiu</t>
  </si>
  <si>
    <t>Diagnostic and therapeutic management in mesenteric liposarcoma-case report</t>
  </si>
  <si>
    <t>Bratu Dan, Mihetiu Alin, Sabau Alexandru, Dumitra Anca, Ciprian Tanasescu, Sabau Dan</t>
  </si>
  <si>
    <t>Conferinta Nationala de Chirurgie Iasi</t>
  </si>
  <si>
    <t>https://cnchirurgie.ro/</t>
  </si>
  <si>
    <t>Chistul hidatic in chirurgia pediatrica</t>
  </si>
  <si>
    <t>A.D Sabau, D Bratu, V Marcu, Hassan Noor,  C S Neamtu, S Manea, D Sabau</t>
  </si>
  <si>
    <t>Dispozitive originale utilizate in tratamentul chistului hudatic</t>
  </si>
  <si>
    <t>A.D Sabau, D Bratu, V Marcu,G C Smarandache,  A Mihetiu, D Sabau</t>
  </si>
  <si>
    <t>Fistula eso-traheala</t>
  </si>
  <si>
    <t>A D Sabau, D Bratu,  G C Smarandache, V Marcu, H Noor,  D Sabau</t>
  </si>
  <si>
    <t>Forajul transtumoral - dificultati</t>
  </si>
  <si>
    <t>A D Sabau, D Bratu,  G C Smarandache,A Popentiu, V Marcu, H Noor,  E Vasiliu, S Nicolae, D Sabau</t>
  </si>
  <si>
    <t xml:space="preserve">Caz de spina bifida, malformatie Arnold Chiari II si ventriculomegalie fetala asociate cu dilatatie a ventricului 3 </t>
  </si>
  <si>
    <t>DRAGOȘ Popescu1,2, NICOLETA Popa1 , LIVIA Ognean1, CLAUDIU Matei3, LĂCRĂMIOARA Boeraș1, VIVIANA Modi1 (1 Spitalul Clinic Județean de Urgență Sibiu
2 Universitatea “Lucian Blaga”, Sibiu)</t>
  </si>
  <si>
    <t>Congresul Romano- Iordanian de Medicina si Farmacie. Editia a VIII-a, vol. I. Volum de rezumate. Sibiu</t>
  </si>
  <si>
    <t>conferences ulbsibiu.ro/corimf</t>
  </si>
  <si>
    <t>Hipertermie malignă în timpul anesteziei cu sevoflurane - prezentare de caz
Malignant hyperthermia during sevoflurane anaesthesia - a case raport</t>
  </si>
  <si>
    <t>Ioana Roxana Codru, Alina Maria Dragoman, M. N. Baicu, Dorica Giurca, C. D. Dima, M. Sava</t>
  </si>
  <si>
    <t>Corectia trichiazisului</t>
  </si>
  <si>
    <t xml:space="preserve">Teodoru Adrian, Brehari Larisa  </t>
  </si>
  <si>
    <t>Notiuni de anatomie a globului ocular</t>
  </si>
  <si>
    <t>Brehari Larisa, Teodoru Adrian</t>
  </si>
  <si>
    <t>Istoricul tratamentelor oftalmologice</t>
  </si>
  <si>
    <t>Ghibu Andreea, Teodoru Adrian</t>
  </si>
  <si>
    <t>Particularitati ale traumatismelor palpebrale</t>
  </si>
  <si>
    <t>Bolan Vladia, Teodoru Adrian</t>
  </si>
  <si>
    <t>Tratamentul chirurgical al plagii palpebrale</t>
  </si>
  <si>
    <t xml:space="preserve">Brehari Larisa, Teodoru Adrian, Hasegan Adrian </t>
  </si>
  <si>
    <t>Dermatochalasis - generalitati</t>
  </si>
  <si>
    <t>Dragomir Adelina, Stoica Raul, Laslau Bianca, Teodoru Adrian</t>
  </si>
  <si>
    <t>Blefaroplastia - prezentare de caz</t>
  </si>
  <si>
    <t>Orbita</t>
  </si>
  <si>
    <t>Szebin Ruxandra, Teodoru Adrian</t>
  </si>
  <si>
    <t>Plagile corneo-sclerale</t>
  </si>
  <si>
    <t>Budiu Alina, Teodoru Adrian</t>
  </si>
  <si>
    <t>Notiuni fundamentale in OCT</t>
  </si>
  <si>
    <t xml:space="preserve">Stupariu A.L., Coldea Liliana, Teodoru A., Moroti A., Bran L., Grosu F., Mihai Elena, Vonica Flavia, Dadarlat D.A. </t>
  </si>
  <si>
    <t>Investigatii imagistice in glaucomul secundar posttraumatic</t>
  </si>
  <si>
    <t>Stupariu A.L., Coldea Liliana, Teodoru A., Moroti A., Bran L., Grosu F., Mihai Elena, Vonica Flavia, Dadarlat D.A.</t>
  </si>
  <si>
    <t>Facoemulsificarea - prezentare de caz</t>
  </si>
  <si>
    <t>Optiuni terapeutice in cataracta bruna</t>
  </si>
  <si>
    <t>Facoemulsificarea in catarata matura</t>
  </si>
  <si>
    <t>Operatia de cataracta cu implant premium</t>
  </si>
  <si>
    <t>Ocular surface protection in the chronic facial nerve palsy</t>
  </si>
  <si>
    <t>Stanila Dan Mircea, Stanila Adriana, Panga Alina Adriana</t>
  </si>
  <si>
    <t>The Xth Regional Conference of Ophthalmology with international participation, Timisoara</t>
  </si>
  <si>
    <t>www.conferintaoftalmologie.ro</t>
  </si>
  <si>
    <t>20-22.04.2017</t>
  </si>
  <si>
    <t xml:space="preserve">Vascular retinal venous ostruction and neovascularization </t>
  </si>
  <si>
    <t>20-22.04.2018</t>
  </si>
  <si>
    <t>Treatment of the persistent corneal epithelial defect</t>
  </si>
  <si>
    <t>Conferinta stiintifico-practica a oftalmologilor din Mun. Chisinau</t>
  </si>
  <si>
    <t>www.oftalmologia-moldova.com/first-meet</t>
  </si>
  <si>
    <t>12-13.05-2017</t>
  </si>
  <si>
    <t>The damage of ocular surface due to uncontrolled intraocular pressure in neovascular glaucoma</t>
  </si>
  <si>
    <t xml:space="preserve">The European  Society of Ophthalmology Congress, Barcelona </t>
  </si>
  <si>
    <t>www.soe2017.org</t>
  </si>
  <si>
    <t>10-13.06.2017</t>
  </si>
  <si>
    <t xml:space="preserve">The surgery of subluxated, opacified lens after old ocular contusion - video cases presentation </t>
  </si>
  <si>
    <t>Al IV-lea Congres al Societatii Romane de Cataracta si Chirurgie Refractiva cu participare internationala, Eforie-Nord</t>
  </si>
  <si>
    <t>www.srccr.ro</t>
  </si>
  <si>
    <t>22-25.06.2017</t>
  </si>
  <si>
    <t xml:space="preserve">Small, rigid pupil ... Big problems </t>
  </si>
  <si>
    <t>22-25.06.2018</t>
  </si>
  <si>
    <t xml:space="preserve">Anterior capsule opacification </t>
  </si>
  <si>
    <t>The 35th Congres of the European Society of Cataract and Refractive Surgeons, Lisabona</t>
  </si>
  <si>
    <t>www.escrs.org</t>
  </si>
  <si>
    <t>7-11.10.2017</t>
  </si>
  <si>
    <t>Oculoplastic surgical strategies in the chronic facial nerve palsy</t>
  </si>
  <si>
    <t xml:space="preserve">A III-a Conferinta Nationala de Chirurgie Oculoplastica, Bucuresti </t>
  </si>
  <si>
    <t>www.oftalmologiaromana.ro</t>
  </si>
  <si>
    <t>14-15.10.2017</t>
  </si>
  <si>
    <t>Cernusca Mitariu Mihaela</t>
  </si>
  <si>
    <t xml:space="preserve">Grigore, N  Pirvut, V  Totan, M  ; Bratu, D  ; Cernusca-Mitariu Ioan Sebastian   ; Cernusca-Mitariu Mihaela  ; Chicea, R ]; Sava, M , Hasegan, A </t>
  </si>
  <si>
    <t>408702900033</t>
  </si>
  <si>
    <t>408702900024</t>
  </si>
  <si>
    <t xml:space="preserve">DAN BRATU, ADRIAN BOICEAN, CIPRIAN TANASESCU, CIPRIAN SOFARIU, ALIN MIHETIU, IOAN SEBASTIAN CERNUSCA MITARIU, LIVIA OGNEAN, COSMIN MOLDOVAN, CORNEL BOITOR </t>
  </si>
  <si>
    <t>Cernusca Mitariu  Sebastian</t>
  </si>
  <si>
    <t xml:space="preserve">ELISABETA ANTONESCU, MARIA TOTAN, GHEORGHE CORNEL BOITOR, JULIANNA SZAKACS, SINZIANA CALINA SILISTEANU, SORIN RADU FLEACA, SEBASTIAN CERNUSCA MITARIU, BOGDAN HORATIU SERB </t>
  </si>
  <si>
    <t>Nicolae Grigore,Valentin Pîrvuț, Ionela Mihai, Adrian Hașegan, Elisabeta Antonescu, Liliana Coldea, Sebastian Ioan Cernușca-Mițariu</t>
  </si>
  <si>
    <t>Nicolae Grigore, Valentin Pîrvuț, Ionela Mihai, Sebastian Ioan Cernușca-Mițariu, Mihai Sava, Adrian Hașegan</t>
  </si>
  <si>
    <t>Nicolae Grigore, Maria Totan, Valentin Pîrvuț, Sebastian Ioan Cernușca-Mițariu, Radu Chicea, Mihai Sava, Adrian Hașegan</t>
  </si>
  <si>
    <t>Nicolae Grigore, Valentin Pîrvuț, Maria Totan, Dan Bratu, Sebastian Ioan Cernușca-Mițariu, Mihaela Cernușca-Mițariu, Radu Chicea, Mihai Sava, Adrian Hașegan</t>
  </si>
  <si>
    <t>Prostatic Specific Antigen lower than 10 ng/ml in the Diagnostic and Surveillance of Prostate Cancer,</t>
  </si>
  <si>
    <t>Nicolae Grigore, Valentin Pîrvuț, Ionela Mihai, Adrian Hașegan ,  Sebastian Ioan Cernușca-Mițariu</t>
  </si>
  <si>
    <t>Assement of synovial fluid pH în Osteoarthritis of the hip and knee</t>
  </si>
  <si>
    <t>Mihai dan Roman, Radu Sorin Fleacă, Adrian Boicean, Dan Bratu, Victoria Bîrluțiu, Luca Liviu Rus, Cristian Țânțar, Sebastian Ioan Cernușcă-Mițariu</t>
  </si>
  <si>
    <t>fmed5</t>
  </si>
  <si>
    <t xml:space="preserve">ISSN 2537-5733 </t>
  </si>
  <si>
    <t>Îndrumar practic pentru tehnologia reabilitărilor implanto-protetice</t>
  </si>
  <si>
    <t>Cernușcă- Mițariu Sebastian ,Țânțar Cristian</t>
  </si>
  <si>
    <t>Editura Universității "Lucian Blaga"din Sibiu</t>
  </si>
  <si>
    <t>ISBN 978-606-12-1522-5</t>
  </si>
  <si>
    <t>Cernusca Mitariu Sebastian</t>
  </si>
  <si>
    <t>Urgențe în medicina dentară</t>
  </si>
  <si>
    <t>Țânțar Cristian,Cernușcă-Mițariu</t>
  </si>
  <si>
    <t>ISBN 978-606-12-1521-8</t>
  </si>
  <si>
    <t>Microproteze</t>
  </si>
  <si>
    <t>ISBN 978-606-12-1520-1</t>
  </si>
  <si>
    <t>Cernușca-Mitariu Mihaela</t>
  </si>
  <si>
    <t>Cernușcă-Mițariu Sebastian</t>
  </si>
  <si>
    <t>Prevalenta ceriei dentare la scolarii supraponderali sau obezi versus scolarii normoponderali</t>
  </si>
  <si>
    <t>Mitariu Maria Loredana Mitariu Mihai</t>
  </si>
  <si>
    <t>Mitariu Mihai</t>
  </si>
  <si>
    <t>Atitudinea terapeutica in fracturile mandibulare paramediene asociata cu fractura subcondiliana</t>
  </si>
  <si>
    <t>Mitariu Mihai Mitaiu Maria Loredana Dragason Lucian</t>
  </si>
  <si>
    <t>Zilele Medicinii de Dentare Sibiene</t>
  </si>
  <si>
    <t>Noaptea cercetătorilo 2017</t>
  </si>
  <si>
    <t>Cernusca-Mitariu Mihaela (Decan facultate)</t>
  </si>
  <si>
    <t>Mitariu Mihaela</t>
  </si>
  <si>
    <t xml:space="preserve">Cernusca-Mitariu Mihaela </t>
  </si>
  <si>
    <t>Cernusca-Mitariu Mihaela</t>
  </si>
  <si>
    <t>Sef lucrari Dr. Badescu Tudor Mihai</t>
  </si>
  <si>
    <t xml:space="preserve">IDB
INDEX COPERNICUS, EBSCOhost™, ULRICH'S, OPEN J-GATE, DIRECTORY OF RESEARCH JOURNAL INDEXING (DRJI), DIRECTORY OF OPEN ACCESS JOURNALS (DOAJ), GENAMICS.
</t>
  </si>
  <si>
    <t>DB
INDEX COPERNICUS, EBSCOhost™, ULRICH'S, OPEN J-GATE, DIRECTORY OF RESEARCH JOURNAL INDEXING (DRJI), DIRECTORY OF OPEN ACCESS JOURNALS (DOAJ), GENAMICS.</t>
  </si>
  <si>
    <t>000408702900019</t>
  </si>
  <si>
    <t>Boicean Adrian</t>
  </si>
  <si>
    <t>:000426412500008</t>
  </si>
  <si>
    <t xml:space="preserve"> WOS:000408702100021</t>
  </si>
  <si>
    <t>WOS:000405816300009</t>
  </si>
  <si>
    <t>https://apps.webofknowledge.com/full_record.do?product=WOS&amp;search_mode=GeneralSearch&amp;qid=3&amp;SID=F1XFgAZAaQxTeeUymah&amp;page=1&amp;doc=1</t>
  </si>
  <si>
    <t>https://apps.webofknowledge.com/full_record.do?product=WOS&amp;search_mode=GeneralSearch&amp;qid=3&amp;SID=F1XFgAZAaQxTeeUymah&amp;page=1&amp;doc=2</t>
  </si>
  <si>
    <t>0.778</t>
  </si>
  <si>
    <t>Complete blood count and differential in diagnosis of early onset neonatal sepsis</t>
  </si>
  <si>
    <t>Ognean, Maria Livia; Boicean, Adrian; Sular, Floredana-Laura; Cucerea, Manuela</t>
  </si>
  <si>
    <t>REVISTA ROMANA DE MEDICINA DE LABORATOR</t>
  </si>
  <si>
    <t>https://apps.webofknowledge.com/full_record.do?product=WOS&amp;search_mode=GeneralSearch&amp;qid=3&amp;SID=F1XFgAZAaQxTeeUymah&amp;page=1&amp;doc=3</t>
  </si>
  <si>
    <t>10.1515/rrlm-2016-0042</t>
  </si>
  <si>
    <t>WOS:000394525400009</t>
  </si>
  <si>
    <t>101-108</t>
  </si>
  <si>
    <t>0.325</t>
  </si>
  <si>
    <t>Esophageal atresia with distal fistula - unusual case series. Considerations related to epidemiological aspects, malformative associations, and prenatal diagnosis</t>
  </si>
  <si>
    <t>ROMANIAN JOURNAL OF MORPHOLOGY AND EMBRYOLOGY</t>
  </si>
  <si>
    <t>https://apps.webofknowledge.com/full_record.do?product=WOS&amp;search_mode=GeneralSearch&amp;qid=3&amp;SID=F1XFgAZAaQxTeeUymah&amp;page=1&amp;doc=4</t>
  </si>
  <si>
    <t>Hemophagocytic lymphohistiocytosis and Clostridium difficile colitis in a patient with acute promyelocytic leukemia.</t>
  </si>
  <si>
    <t>https://apps.webofknowledge.com/full_record.do?product=WOS&amp;search_mode=GeneralSearch&amp;qid=3&amp;SID=F1XFgAZAaQxTeeUymah&amp;page=1&amp;doc=5</t>
  </si>
  <si>
    <t>1046-1049</t>
  </si>
  <si>
    <t>0.219</t>
  </si>
  <si>
    <t>nedecl</t>
  </si>
  <si>
    <t>concediu medical</t>
  </si>
  <si>
    <t>nu a declarat</t>
  </si>
  <si>
    <t>WOS:000405856100003</t>
  </si>
  <si>
    <t>WOS:000423140200015</t>
  </si>
  <si>
    <t>WOS:000406647000019</t>
  </si>
  <si>
    <t xml:space="preserve">WOS:000423110900012 </t>
  </si>
  <si>
    <t>WOS:000423110900013</t>
  </si>
  <si>
    <t>WOS:000408702100021</t>
  </si>
  <si>
    <t>WOS:000426412300024</t>
  </si>
  <si>
    <t>WOS:000408702900033</t>
  </si>
  <si>
    <t>ulhttp://www.amtsibiu.ro/Arhiva/2017/Nr2-en/Nicolae.pdf</t>
  </si>
  <si>
    <t>WOS:000405530100630</t>
  </si>
  <si>
    <t>Barbulescu Bogdan</t>
  </si>
  <si>
    <t>Beghea Neamtu Cristian</t>
  </si>
  <si>
    <t>Dumitra Anca</t>
  </si>
  <si>
    <t>Kiss Roland</t>
  </si>
  <si>
    <t>Roman Mihai Dan</t>
  </si>
  <si>
    <t>NEAMTU MIHAI BOGDAN</t>
  </si>
  <si>
    <t>nedeclarat</t>
  </si>
  <si>
    <t>Cd doc</t>
  </si>
  <si>
    <t>Șl</t>
  </si>
  <si>
    <r>
      <rPr>
        <u val="single"/>
        <sz val="10"/>
        <color indexed="14"/>
        <rFont val="Arial Narrow"/>
        <family val="2"/>
      </rPr>
      <t>www.biomedres.info</t>
    </r>
  </si>
  <si>
    <r>
      <rPr>
        <sz val="10"/>
        <color indexed="63"/>
        <rFont val="Arial Narrow"/>
        <family val="2"/>
      </rPr>
      <t>Roman, Mihai Dan; Fleaca, Radu Sorin; Boicean, Adrian; Bratu, Dan; Birlutiu, Victoria; Rus, Luca Lieu; Tantar, Cristian; Mitariu, Sebastian Ioan Cernusca</t>
    </r>
  </si>
  <si>
    <r>
      <t> </t>
    </r>
    <r>
      <rPr>
        <sz val="10"/>
        <color indexed="8"/>
        <rFont val="Arial Narrow"/>
        <family val="2"/>
      </rPr>
      <t>0034-7752</t>
    </r>
  </si>
  <si>
    <r>
      <rPr>
        <sz val="10"/>
        <color indexed="63"/>
        <rFont val="Arial Narrow"/>
        <family val="2"/>
      </rPr>
      <t>Bratu, Dan; Boicean, Adrian; Tanasescu, Ciprian; Sofariu, Ciprian; Mihetiu, Alin; Mitariu, Ioan Sebastian Cernusca; Ognean, Livia; Moldovan, Cosmin; Boitor, Cornel</t>
    </r>
  </si>
  <si>
    <r>
      <rPr>
        <sz val="10"/>
        <color indexed="63"/>
        <rFont val="Arial Narrow"/>
        <family val="2"/>
      </rPr>
      <t>Ognean, Maria Livia; Zgarcea, Laura Corina; Balanescu, Laura; Boanta, Oana; Dumitra, Raluca Elena; Grosu, Florin; Bratu, Dan Georgian; Boicean, Adrian Gheorghe; Coldea, Liliana; Chicea, Radu</t>
    </r>
  </si>
  <si>
    <r>
      <t> </t>
    </r>
    <r>
      <rPr>
        <sz val="10"/>
        <color indexed="8"/>
        <rFont val="Arial Narrow"/>
        <family val="2"/>
      </rPr>
      <t>WOS:000419089600047</t>
    </r>
  </si>
  <si>
    <r>
      <rPr>
        <sz val="10"/>
        <color indexed="63"/>
        <rFont val="Arial Narrow"/>
        <family val="2"/>
      </rPr>
      <t>Mihaila, Romeo-Gabriel; Boicean, Adrian</t>
    </r>
  </si>
  <si>
    <t>REVISTA DE CHIMIE,</t>
  </si>
  <si>
    <t>Boitor cornel</t>
  </si>
  <si>
    <r>
      <t>ISSN: 2065-0019 (</t>
    </r>
    <r>
      <rPr>
        <sz val="10"/>
        <color indexed="8"/>
        <rFont val="Arial Narrow"/>
        <family val="2"/>
      </rPr>
      <t>for the On-Line Edition)</t>
    </r>
  </si>
  <si>
    <t>Assesment of Synovial Fluid pH in Osteoarthritisof the Hip and Knee</t>
  </si>
  <si>
    <t xml:space="preserve">Assesment of Synovial fluid pH in osteoarthritis of the hip and knee </t>
  </si>
  <si>
    <t>“Hydrocephaly, schizencephaly, spondylocostal dysplasia and hypoparathyroidism in an infant of a diabetic mother”</t>
  </si>
  <si>
    <t xml:space="preserve">L. Ognean, O. Boanta, G. Visa, F. Grosu, C. Șofariu, M. Gafencu, C. Matei, S. Iurian </t>
  </si>
  <si>
    <t>MIHAI BURLIBAŞA, A. A ŞTEŢIU, D. G MARINESCU, M ŞTEŢIU, A RĂDUCANU, A TEMELCEA, N MARCOV, V. Ș PERIEANU, L OANCEA, N MĂRU, C IONESCU, M MALIȚA, M DAVID, RCOSTEA, G TĂNASE, L STEF, GABRIELA BOTA, M. R GLIGOR, C DOMNARIU, B PAVAL, L. G SFARGHIU, I IONESCU</t>
  </si>
  <si>
    <t>Florin GROSU, Aurelian UNGUREANU, Elettra BIANCHI, Bianca MOSCU, Liliana COLDEA, Adrian Laurenţiu STUPARIU, Daniel PIRICI, Carmen Corina ROMAN – Filip</t>
  </si>
  <si>
    <t>Bogdan Dan TOTOLICI, Carmen NEAMŢU, Florian Dorel BODOG, Simona Gabriela BUNGĂU, Dan Silviu GOLDIŞ, Marius MATEI, Octavian Aurel ANDERCOU, Oana Lucia AMZA, Zsolt GYORI, Liliana COLDEA</t>
  </si>
  <si>
    <t>Liliana COLDEA, Alina Liliana PINTEA, Adrian Laurenţiu STUPARIU, Carmen Corina ROMAN – FILIP, Florin GROSU</t>
  </si>
  <si>
    <t>Liliana COLDEA, Florin GROSU, Alina Liliana PINTEA, Sebastian Ioan CERNUŞCĂ-MIŢARIU, Nicolae GRIGORE, Raluca Monica COMĂNEANU, Corina ROMAN-FILIP</t>
  </si>
  <si>
    <t>Nicolae GRIGORE, Valentin PIRVUŢ, Ionela MIHAI, Adrian HAŞEGAN, Elisabeta ANTONESCU, Liliana COLDEA, Sebastian Ioan CERNUŞCĂ – MIŢARIU</t>
  </si>
  <si>
    <t>MIHAI BURLIBAŞA, ANDREEA ANGELA ŞTEŢIU, DRAGOȘ GEORGE MARINESCU, MIRCEA ŞTEŢIU, ANCA RĂDUCANU, ANCA TEMELCEA, NARCIS MARCOV, VIOREL ȘTEFAN PERIEANU, LUMINIȚA OANCEA, NICOLETA MĂRU, CAMELIA IONESCU, MĂDĂLINA MALIȚA, MIHAI DAVID, RADU COSTEA, GABRIELA TĂNASE, LAURA STEF, GABRIELA BOTA, MIHAELA ROMANITA GLIGOR, CARMEN DOMNARIU, BOGDAN PAVAL, LORELAI GEORGETA SFARGHIU, ILEANA IONESCU</t>
  </si>
  <si>
    <t xml:space="preserve">Ioan Cristian Stoica, Doina Mihaela Pop, Florin Grosu </t>
  </si>
  <si>
    <t>Şerb BH, Ormenişan A, Pleşeru A, Preluca V, Cernuşcă-Miţariu M, Roman-Filip C, Barbu HM, Cernuşcă-Miţariu S</t>
  </si>
  <si>
    <t xml:space="preserve">Chicea R, Bratu D, Chicea AL, Mihetiu A, Preluca V, Tantar C, Sava M. </t>
  </si>
  <si>
    <t>G. Cioca, E. S. Bacaita, M. Agop, and C. Lupascu Ursulescu</t>
  </si>
  <si>
    <t>Lucian Copolovici, Daniela Timis, Monica Taschina, Dana Copolovici, Gabriela Cioca, Simona Bungau</t>
  </si>
  <si>
    <t>Bungau, S; Tit, DM; Iovan, C; Copolovici, L ; Boscencu, R ; Cioca, G; Copolovici, D </t>
  </si>
  <si>
    <t>Cioca, G; Agop, M ; Popa, M; Bungau, S; Butuc, I </t>
  </si>
  <si>
    <t>Liliana Coldea, Florin Grosu, Alina Liliana Pintea, Sebastian Ioan Cernușca-Mițariu, Nicolae Grigore, Raluca Monica Comaneanu, Corina Roman-Filip</t>
  </si>
  <si>
    <t>Sinziana-Calina Silisteanu, Elisabeta Antonescu, Julianna Szakacs, Maria Totan, Corina Roman-Filip, Bogdan Horatiu Serb, Mihaela Cernușca-Mițariu,  Nicolae Grigore, Sebastian Ioan Cernușca-Mițariu</t>
  </si>
  <si>
    <t>Maria Totan, Elisabeta Antonescu, Nicolae Grigore, Mihaela Cernușca-Mițariu, Sebastian Ioan Cernușca-Mițariu,  Bogdan Horatiu Serb</t>
  </si>
  <si>
    <t>Fleacă Radu, Cernusca Mitariu Sebastian, Oleksik Valentin, Oleksik Mihaela, Roman Mihai</t>
  </si>
  <si>
    <t>Roman Mihai, Fleacă Radu, Boicean Adrian, Bratu Dan, Birlutiu Victoria, Rus Liviu, Tantar Cristian, Cernusca Mitariu Sebastian</t>
  </si>
  <si>
    <t>Antonescu Elisabeta, Totan Maria, Boitor Cornel, Szakacs Julianna, Silisteanu Sinziana, Fleaca Sorin Radu, Cernusca Mitariu Sebastian, Serb Bogdan</t>
  </si>
  <si>
    <r>
      <t xml:space="preserve"> </t>
    </r>
    <r>
      <rPr>
        <u val="single"/>
        <sz val="10"/>
        <color indexed="12"/>
        <rFont val="Arial Narrow"/>
        <family val="2"/>
      </rPr>
      <t>http://www.rjme.ro/RJME/resources/files/580117207210.pdf</t>
    </r>
  </si>
  <si>
    <r>
      <t xml:space="preserve">Grigore, N  Pirvut, V  Totan, M </t>
    </r>
    <r>
      <rPr>
        <vertAlign val="superscript"/>
        <sz val="10"/>
        <rFont val="Arial Narrow"/>
        <family val="2"/>
      </rPr>
      <t xml:space="preserve"> </t>
    </r>
    <r>
      <rPr>
        <sz val="10"/>
        <rFont val="Arial Narrow"/>
        <family val="2"/>
      </rPr>
      <t xml:space="preserve">; Bratu, D </t>
    </r>
    <r>
      <rPr>
        <vertAlign val="superscript"/>
        <sz val="10"/>
        <rFont val="Arial Narrow"/>
        <family val="2"/>
      </rPr>
      <t xml:space="preserve"> </t>
    </r>
    <r>
      <rPr>
        <sz val="10"/>
        <rFont val="Arial Narrow"/>
        <family val="2"/>
      </rPr>
      <t xml:space="preserve">; Mitariu, SIC </t>
    </r>
    <r>
      <rPr>
        <vertAlign val="superscript"/>
        <sz val="10"/>
        <rFont val="Arial Narrow"/>
        <family val="2"/>
      </rPr>
      <t xml:space="preserve"> </t>
    </r>
    <r>
      <rPr>
        <sz val="10"/>
        <rFont val="Arial Narrow"/>
        <family val="2"/>
      </rPr>
      <t xml:space="preserve">; Mitariu, MC </t>
    </r>
    <r>
      <rPr>
        <vertAlign val="superscript"/>
        <sz val="10"/>
        <rFont val="Arial Narrow"/>
        <family val="2"/>
      </rPr>
      <t xml:space="preserve"> </t>
    </r>
    <r>
      <rPr>
        <sz val="10"/>
        <rFont val="Arial Narrow"/>
        <family val="2"/>
      </rPr>
      <t>; Chicea, R</t>
    </r>
    <r>
      <rPr>
        <vertAlign val="superscript"/>
        <sz val="10"/>
        <rFont val="Arial Narrow"/>
        <family val="2"/>
      </rPr>
      <t xml:space="preserve"> ]</t>
    </r>
    <r>
      <rPr>
        <sz val="10"/>
        <rFont val="Arial Narrow"/>
        <family val="2"/>
      </rPr>
      <t xml:space="preserve">; Sava, M , Hasegan, A </t>
    </r>
  </si>
  <si>
    <t>Mulifocal and multicentric low grade oligoastrocytoma in a young patient</t>
  </si>
  <si>
    <t>136--14</t>
  </si>
  <si>
    <t> WOS:000419089600047</t>
  </si>
  <si>
    <t>WOS: 000408702900024</t>
  </si>
  <si>
    <t>Mona Ionaș, Sebastian Ioan Cernușcă-Mițariu, Adela Dăncilă(CMI Adela Dancila, 101 Stefan cel Mare Str., 550314, Sibiu, Romania), Tiberiu Horațiu Ionaș (SC.Amic SRL, 26, 9 Mai Str., 550201, Sibiu, Romania) , Raluca Monica Comăneanu, Oana Botoacă, Maria Mihaela Cernușcă-Mițariu</t>
  </si>
  <si>
    <t xml:space="preserve">Study on changes in some physiological parameters under the action of therapeutic ultrasound" </t>
  </si>
  <si>
    <t>Prostatic Specific Antigen lower than 10 ng/ml in the Diagnostic and Surveillance of Prostate Cancer</t>
  </si>
  <si>
    <t>WOS: 405816300009</t>
  </si>
  <si>
    <t>WOS: 408702100021</t>
  </si>
  <si>
    <t>WOS: 000426412300024</t>
  </si>
  <si>
    <t>WOS: 408702900019</t>
  </si>
  <si>
    <t>http://www.alliedacademies.org/articles/bacteremia-with-turicella-otitidis-in-an-institutionalized-elderly-patient-with-multiple-hospital-admissions-a-case-report.html.</t>
  </si>
  <si>
    <t>Pharmacodynamic modulation of motility by glycine administration in Dugesia Dorotocephala</t>
  </si>
  <si>
    <t>B.HSerb, A.Ormenisan, APleseriu, V.Preluca, M.Cernusca-Mitariu, Corina Roman-Filip, H M Barbu, S Cernusca-Mitariu</t>
  </si>
  <si>
    <t>Giant abdominal lipofibroma-case presentation</t>
  </si>
  <si>
    <t>Cornel Boitor, Mona Ionaș, Gabriela Boța, Nicolae Grigore</t>
  </si>
  <si>
    <r>
      <rPr>
        <u val="single"/>
        <sz val="10"/>
        <rFont val="Arial Narrow"/>
        <family val="2"/>
      </rPr>
      <t>www.amtsibiu.ro</t>
    </r>
  </si>
  <si>
    <t>CORNEL GH. BOITOR, MONA IONAŞ. GABRIELA BOŢA, NICOLAE GRIGORE</t>
  </si>
  <si>
    <t>MONA IONAŞ, CORNEL GH. BOITOR</t>
  </si>
  <si>
    <t>N. GRIGORE, V. PIRVUT, I. MIHAI, CORNEL BOITOR, A HASEGAN</t>
  </si>
  <si>
    <t>FLORIN-CĂTĂLIN POP1 , LILIANA COLDEA2 , ALINA FUEREA3 , FLORIN GROSU4 , CLAUDIA STANCIU POP5 1Department of Surgery, Jules Bordet Institute, Université Libre de Bruxelles, Belgium; 2CFR General Hospital Sibiu, “Lucian Blaga” University of Sibiu, 3Department of Cancer Medicine, Gustave Roussy Cancer Campus, University of Paris-Sud, France; 4Academic Emergency County Hospital Sibiu, “Lucian Blaga” University of Sibiu 5Department of Pathology, CHU UCL Namur, Université catholique de Louvain, Belgium</t>
  </si>
  <si>
    <t>SONIA DACIANA DINEA
, CARMEN DANIELA DOMNARIU</t>
  </si>
  <si>
    <t>POPA-NEDELCU R, SISERMAN  C,  DOMNARIU CARMEN</t>
  </si>
  <si>
    <t>Roman Mihai, Fleacă Radu, Boicean, Adrian</t>
  </si>
  <si>
    <t>Frum A., C. Georgescu, F. Gligor, C. Dobrea, O. Tița</t>
  </si>
  <si>
    <t>Adrian Hasegan, Dan Sabău, Valentin Pirvut, Ionela Mihai, Nicolae Grigore</t>
  </si>
  <si>
    <t>Adrian Hasegan, Dan Bratu, Valentin Pirvut, Ionela Mihai, Nicolae Grigore</t>
  </si>
  <si>
    <t>Nicolae Grigore, Valentin Pirvut, Ionela Mihai, Cornel Boitor, Adrian Hasegan</t>
  </si>
  <si>
    <t xml:space="preserve">Adrian  Hasegan,  Valentin Pirvut,  Ionela Mihai, Nicolae Grigore </t>
  </si>
  <si>
    <t xml:space="preserve">Nicolae Grigore, Adrian Haşegan, V.Pîrvut, I.Mihai </t>
  </si>
  <si>
    <t>Adrian  Hasegan,  Valentin Pirvut,  Ionela Mihai, Nicolae Grigor</t>
  </si>
  <si>
    <t>Valentin Pirvut,  Adrian  Hasegan,  Nicolae Grigore, Ionela Mihai</t>
  </si>
  <si>
    <t>Nicolae Grigore, Valentin Pîrvut, Ionela Mihai,  Adrian  Hasegan</t>
  </si>
  <si>
    <t xml:space="preserve">Adrian Hasegan, Dan Bratu, Valentin Pirvut, Ionela Mihai, Nicolae Grigore </t>
  </si>
  <si>
    <t xml:space="preserve">Nicolae Grigore, Valentin Pirvut, Ionela Mihai, Adrian Hasegan </t>
  </si>
  <si>
    <t>Nicolae Grigore, Adrian Hasegan, Maria Totan,  Camelia Grigore</t>
  </si>
  <si>
    <t>Cornel Gheorghe Boitor, Mona Ionaș, Gabrila Boța, Nicolae Grigore</t>
  </si>
  <si>
    <t>Constantin DE, Preluca V,  Boitan M</t>
  </si>
  <si>
    <r>
      <t xml:space="preserve">ȚÂNȚAR CRISTIAN ALEXANDRU, </t>
    </r>
    <r>
      <rPr>
        <sz val="10"/>
        <rFont val="Arial Narrow"/>
        <family val="2"/>
      </rPr>
      <t>DOMNARIU CARMEN DANIELA</t>
    </r>
  </si>
  <si>
    <r>
      <t xml:space="preserve">ȚÂNȚAR CRISTIAN ALEXANDRU, ROȘAN  ADRIAN MARIAN , </t>
    </r>
    <r>
      <rPr>
        <sz val="10"/>
        <rFont val="Arial Narrow"/>
        <family val="2"/>
      </rPr>
      <t>DOMNARIU CARMEN DANIELA</t>
    </r>
  </si>
  <si>
    <t>Tibial Plateau Fractures - epidemiological analysis, Acta Medica Transilvanica vol. 22, no. 1, 2017;24-25, ISSN 1453-1968, (Index EBSCO, Copernicus, etc. - Cod CNCSIS 68), www.amtsibiu.ro</t>
  </si>
  <si>
    <t>Roman Mihai, Boicean, Adrian, Fleacă Radu (2017):  Treatment of Tibial Plateau Fractures, Acta Medica Transilvanica, vol. 22, no. 1, 2017 March 2017;22(1):70-71, ISSN 1453-1968, (Index EBSCO, Copernicus, etc. - Cod CNCSIS 68), www.amtsibiu.ro</t>
  </si>
  <si>
    <t xml:space="preserve">Pringle maneuver during open partial nephrectomy for renal tumors </t>
  </si>
  <si>
    <t>Nicolae Grigore, Adrian Hasegan, Maria Totan, Camelia Grigore</t>
  </si>
  <si>
    <t>Fagetan Iulian</t>
  </si>
  <si>
    <t xml:space="preserve">Revista Română de Medicina de Laborator /  2nd conference of the Romanian 
association of 
Laboratory medicine </t>
  </si>
  <si>
    <t>10-13 May</t>
  </si>
  <si>
    <r>
      <t>CORNEL GH. BOITOR</t>
    </r>
    <r>
      <rPr>
        <sz val="10"/>
        <color indexed="8"/>
        <rFont val="Arial Narrow"/>
        <family val="2"/>
      </rPr>
      <t xml:space="preserve"> </t>
    </r>
  </si>
  <si>
    <t>Implicaţiile informaticii şi biostatisticii în cercetarea medicală</t>
  </si>
  <si>
    <r>
      <t xml:space="preserve">total carte =707, </t>
    </r>
    <r>
      <rPr>
        <b/>
        <sz val="10"/>
        <rFont val="Arial Narrow"/>
        <family val="2"/>
      </rPr>
      <t>20 pg</t>
    </r>
    <r>
      <rPr>
        <sz val="10"/>
        <rFont val="Arial Narrow"/>
        <family val="2"/>
      </rPr>
      <t xml:space="preserve"> ( 679-699) </t>
    </r>
  </si>
  <si>
    <r>
      <t xml:space="preserve">total= 86,  </t>
    </r>
    <r>
      <rPr>
        <b/>
        <sz val="10"/>
        <rFont val="Arial Narrow"/>
        <family val="2"/>
      </rPr>
      <t xml:space="preserve"> 4 </t>
    </r>
    <r>
      <rPr>
        <sz val="10"/>
        <rFont val="Arial Narrow"/>
        <family val="2"/>
      </rPr>
      <t xml:space="preserve">pg (53-56) </t>
    </r>
  </si>
  <si>
    <t>Editura Universitǎţii „Lucian Blaga</t>
  </si>
  <si>
    <t>Romanian Journal of rare Diseases</t>
  </si>
  <si>
    <r>
      <rPr>
        <sz val="10"/>
        <color indexed="63"/>
        <rFont val="Arial Narrow"/>
        <family val="2"/>
      </rPr>
      <t xml:space="preserve">Minca Dana Galieta, Furtunescu Florentina Ligia, </t>
    </r>
    <r>
      <rPr>
        <sz val="10"/>
        <color indexed="56"/>
        <rFont val="Arial Narrow"/>
        <family val="2"/>
      </rPr>
      <t xml:space="preserve">Calinoiu </t>
    </r>
    <r>
      <rPr>
        <sz val="10"/>
        <color indexed="63"/>
        <rFont val="Arial Narrow"/>
        <family val="2"/>
      </rPr>
      <t>Giovana, Domnariu Carmen Daniela, Costea Radu Virgil</t>
    </r>
  </si>
  <si>
    <t xml:space="preserve">The influence of geometrical parameters on the incremental forming process for knee implants analyzed by numerical simulation, NUMIFORM 2010, 1208-1215
</t>
  </si>
  <si>
    <r>
      <t>Roman, M.D.,</t>
    </r>
    <r>
      <rPr>
        <sz val="10"/>
        <color indexed="49"/>
        <rFont val="Arial Narrow"/>
        <family val="2"/>
      </rPr>
      <t xml:space="preserve"> </t>
    </r>
    <r>
      <rPr>
        <sz val="10"/>
        <rFont val="Arial Narrow"/>
        <family val="2"/>
      </rPr>
      <t>Fleaca, R.S.</t>
    </r>
    <r>
      <rPr>
        <sz val="10"/>
        <color indexed="49"/>
        <rFont val="Arial Narrow"/>
        <family val="2"/>
      </rPr>
      <t xml:space="preserve"> </t>
    </r>
    <r>
      <rPr>
        <sz val="10"/>
        <rFont val="Arial Narrow"/>
        <family val="2"/>
      </rPr>
      <t>Boicean, A., Bratu, D., Birlutiu, V., Rus, L.L., Tantar, C., Mitariu, S.I.C.. Assesment of synovial fluid pH in osteoarthritis of the HIP and knee. Revista de ChimieVolume 68, Issue 6, June 2017, Pages 1340-1342</t>
    </r>
  </si>
  <si>
    <r>
      <t>Bud, A</t>
    </r>
    <r>
      <rPr>
        <sz val="10"/>
        <color indexed="8"/>
        <rFont val="Arial Narrow"/>
        <family val="2"/>
      </rPr>
      <t xml:space="preserve">, </t>
    </r>
    <r>
      <rPr>
        <sz val="10"/>
        <rFont val="Arial Narrow"/>
        <family val="2"/>
      </rPr>
      <t>Bud, E.</t>
    </r>
    <r>
      <rPr>
        <sz val="10"/>
        <color indexed="8"/>
        <rFont val="Arial Narrow"/>
        <family val="2"/>
      </rPr>
      <t xml:space="preserve">, </t>
    </r>
    <r>
      <rPr>
        <sz val="10"/>
        <rFont val="Arial Narrow"/>
        <family val="2"/>
      </rPr>
      <t>Esian, D.</t>
    </r>
    <r>
      <rPr>
        <sz val="10"/>
        <color indexed="8"/>
        <rFont val="Arial Narrow"/>
        <family val="2"/>
      </rPr>
      <t xml:space="preserve">, </t>
    </r>
    <r>
      <rPr>
        <sz val="10"/>
        <rFont val="Arial Narrow"/>
        <family val="2"/>
      </rPr>
      <t>Pop, S.</t>
    </r>
    <r>
      <rPr>
        <sz val="10"/>
        <color indexed="8"/>
        <rFont val="Arial Narrow"/>
        <family val="2"/>
      </rPr>
      <t xml:space="preserve">, </t>
    </r>
    <r>
      <rPr>
        <sz val="10"/>
        <rFont val="Arial Narrow"/>
        <family val="2"/>
      </rPr>
      <t>Bechir, A.</t>
    </r>
    <r>
      <rPr>
        <sz val="10"/>
        <color indexed="8"/>
        <rFont val="Arial Narrow"/>
        <family val="2"/>
      </rPr>
      <t xml:space="preserve">, </t>
    </r>
    <r>
      <rPr>
        <sz val="10"/>
        <rFont val="Arial Narrow"/>
        <family val="2"/>
      </rPr>
      <t>,</t>
    </r>
    <r>
      <rPr>
        <sz val="10"/>
        <color indexed="8"/>
        <rFont val="Arial Narrow"/>
        <family val="2"/>
      </rPr>
      <t xml:space="preserve"> </t>
    </r>
    <r>
      <rPr>
        <sz val="10"/>
        <rFont val="Arial Narrow"/>
        <family val="2"/>
      </rPr>
      <t>Curt-Mola, F.</t>
    </r>
    <r>
      <rPr>
        <sz val="10"/>
        <color indexed="8"/>
        <rFont val="Arial Narrow"/>
        <family val="2"/>
      </rPr>
      <t xml:space="preserve">, </t>
    </r>
    <r>
      <rPr>
        <sz val="10"/>
        <rFont val="Arial Narrow"/>
        <family val="2"/>
      </rPr>
      <t>Tarmure, V.</t>
    </r>
    <r>
      <rPr>
        <sz val="10"/>
        <color indexed="8"/>
        <rFont val="Arial Narrow"/>
        <family val="2"/>
      </rPr>
      <t xml:space="preserve">  Interrelation between salivary pH, buffer capacity and dental caries in underweight, normal weight and overweight children.  </t>
    </r>
    <r>
      <rPr>
        <sz val="10"/>
        <rFont val="Arial Narrow"/>
        <family val="2"/>
      </rPr>
      <t>Revista de Chimie</t>
    </r>
    <r>
      <rPr>
        <sz val="10"/>
        <color indexed="8"/>
        <rFont val="Arial Narrow"/>
        <family val="2"/>
      </rPr>
      <t>Volume 68, Issue 6, June 2017, Pages 1353-1356 .</t>
    </r>
  </si>
  <si>
    <t xml:space="preserve">Mona Ionaș, (ULBS)Mariana Sabău,(ULBS) 
Tiberiu Ionaș,(Privat practice, Sibiu, Sibiu, Romania)
Ada Delean, (UMF Iuliu Hațieganu) Septimiu Toader (UMF Iuliu Hațieganu) </t>
  </si>
  <si>
    <t>BOITOR GC, CORMOS G, STETIU A, STEF L, ORMENISAN A, MARIS. M, COMANEANU RM, CERNUSCA MITARIU M;</t>
  </si>
  <si>
    <t>Andreea Angela ŞTEŢIU, Valentin OLEKSIK, Mircea ŞTEŢIU, Mihai BURLIBASA, Victor TRAISTARU, Luminita OANCEA, Serban BERTESTEANU, Ileana IONESCU</t>
  </si>
  <si>
    <t>Andreea Angela STETIU, Adela DANCILA, M. MITARIU, B. SERB, Mihaela CERNUSCA MITARIU, Alina ORMENISAN, H. M. BARBU, Raluca Monica COMANEANU, M. STETIU</t>
  </si>
  <si>
    <t>Andreea Angela ŞTEŢIU, Mihaela OLEKSIK, Valentin OLEKSIK, Radu PETRUSE, Mircea ŞTEŢIU</t>
  </si>
  <si>
    <t>Andreea Angela ŞTEŢIU, Valentin OLEKSIK, Mircea ŞTEŢIU, Radu PETRUSE, Mihai BURLIBASA, Mihaela CERNUSCA-MITARIU, Ileana IONESCU</t>
  </si>
  <si>
    <t>M.Stetiu, E.Avrigean, Mihaela Emilia Oleksir, R.Fleaca, A.Boicean, Andreea Angela Stetiu</t>
  </si>
  <si>
    <t xml:space="preserve">GHEORGHE CORNEL BOITOR, GABRIELA CORMOS, ANDREA STETIU, LAURA STEF, ALINA ORMENISAN, MARIUS MARIS, RALUCA MONICA COMANEANU, MIHAELA CERNUSCA MITARIU </t>
  </si>
  <si>
    <t>GABRIELA CORMOS. MONA IONAS, GABRIELA BOTA, LAURA STEF, GHEORGHE CORNEL BOITOR, ALINA ORMENISAN, MARIUS MARIS, MIHAELA CERNUSCA MITARIU</t>
  </si>
  <si>
    <t xml:space="preserve">CORNEL GH. BOITOR, FLORIN STOICA, HAMDAN NASSER </t>
  </si>
  <si>
    <t>ANCA FRAŢILĂ, VALENTIN OLEKSIK, CORNEL BOITOR, ADRIAN PASCU, BOGDAN PÎRVU</t>
  </si>
  <si>
    <t>Ciurba A(UMF TGM), Todoran N.(UMF TGM), Taurean A.(UMF TGM), Antonoaea P.(UMF TGM), Hancu G.(UMF TGM), Moisei A.(ULBS), Sipos E.(UMF TGM)</t>
  </si>
  <si>
    <t>Shadpour Mallakpour, Zahra Reisi ,Novel poly(vinyl chloride) nanocomposite films containing α-Al2O3 nanoparticles capped with vitamin B1: preparation, morphological, and thermal characterization, Polymer Bulletin, 18 iulie 2017</t>
  </si>
  <si>
    <t>Albin Aloysius, Rajajeyaganthan Ramanathan, Auxilia Christy, Sambath Baskaran, Noreen Antony, Experimental and theoretical studies on the corrosion inhibition of
vitamins – Thiamine hydrochloride or biotin in corrosion of mild steel in
aqueous chloride environment, Egyptian Journal of Petroleum, 23 iunie 2017</t>
  </si>
  <si>
    <t>Shadpour Mallakpour, Elaheh Shafiee, The synthesis of poly(vinyl chloride) nanocomposite films containing ZrO2 nanoparticles modified with vitamin B1 with the aim of improving the mechanical, thermal and optical properties, Designed Monomers and Polymers Vol. 20, Iss. 1, 2017</t>
  </si>
  <si>
    <t>Sabahattin Deniz; Tasci, Nese; Ece Kok Yetimoglu; Kahraman, Memet Vezir, New thiamine functionalized silica microparticles as a sorbent for the removal of lead, mercury and cadmium ions from aqueous media, Journal of the Serbian Chemical Society; Belgrade Vol. 82, Iss. 2,  (2017): 215-226.</t>
  </si>
  <si>
    <t>A. Rapacz-KmitaEmail, E. Stodolak-ZychM. DudekM. GajekM. Ziąbka, Magnesium aluminium silicate–gentamicin complex for drug delivery systems, Journal of Thermal Analysis and Calorimetry, January 2017, Volume 127, Issue 1, pp 871–880</t>
  </si>
  <si>
    <t>Sannak Dutta Roy,
Pinaky Sett,
Manash Ghosh,
Joyde, Charge transfer mechanism and the adsorptive stance of methylene blue on gold nanocolloids: a vis-à-vis aftermath,Journal of Raman Spectroscopy, Volume 48, Issue 1
January 2017 
Pages 38–45</t>
  </si>
  <si>
    <t>Dan Perju-Dumbravă (UMF Iuliu Haţieganu Cluj), Silviu Morar (ULBS), Ovidiu Chiroban(UMF Iuliu Haţieganu Cluj), Elena Lechintan (UMF Iuliu Haţieganu Cluj), Andreea Cioca (UMF Iuliu Haţieganu Cluj)</t>
  </si>
  <si>
    <t>Morar Silviu (ULBS); Dumbrava Dan Perju (UMF Iuliu Haţieganu Cluj); Cristian Adrian (ULBS)</t>
  </si>
  <si>
    <r>
      <rPr>
        <sz val="10"/>
        <color indexed="63"/>
        <rFont val="Arial Narrow"/>
        <family val="2"/>
      </rPr>
      <t>Tantu Monica, Belu Eduard, Bobescu Elena,</t>
    </r>
    <r>
      <rPr>
        <vertAlign val="superscript"/>
        <sz val="10"/>
        <color indexed="63"/>
        <rFont val="Arial Narrow"/>
        <family val="2"/>
      </rPr>
      <t> </t>
    </r>
    <r>
      <rPr>
        <sz val="10"/>
        <color indexed="63"/>
        <rFont val="Arial Narrow"/>
        <family val="2"/>
      </rPr>
      <t>Armean Sebastian-Mihai, Armean Petru </t>
    </r>
    <r>
      <rPr>
        <sz val="10"/>
        <color indexed="56"/>
        <rFont val="Arial Narrow"/>
        <family val="2"/>
      </rPr>
      <t xml:space="preserve">Constantin, </t>
    </r>
    <r>
      <rPr>
        <sz val="10"/>
        <color indexed="63"/>
        <rFont val="Arial Narrow"/>
        <family val="2"/>
      </rPr>
      <t>Constantin Maria Magdalena, Domnariu, Carmen Daniela</t>
    </r>
  </si>
  <si>
    <r>
      <t>Rapacz-Kmita A</t>
    </r>
    <r>
      <rPr>
        <sz val="10"/>
        <color indexed="8"/>
        <rFont val="Arial Narrow"/>
        <family val="2"/>
      </rPr>
      <t>, </t>
    </r>
    <r>
      <rPr>
        <u val="single"/>
        <sz val="10"/>
        <color indexed="8"/>
        <rFont val="Arial Narrow"/>
        <family val="2"/>
      </rPr>
      <t>Bućko MM</t>
    </r>
    <r>
      <rPr>
        <sz val="10"/>
        <color indexed="8"/>
        <rFont val="Arial Narrow"/>
        <family val="2"/>
      </rPr>
      <t>, </t>
    </r>
    <r>
      <rPr>
        <u val="single"/>
        <sz val="10"/>
        <color indexed="8"/>
        <rFont val="Arial Narrow"/>
        <family val="2"/>
      </rPr>
      <t>Stodolak-Zych E</t>
    </r>
    <r>
      <rPr>
        <sz val="10"/>
        <color indexed="8"/>
        <rFont val="Arial Narrow"/>
        <family val="2"/>
      </rPr>
      <t>, </t>
    </r>
    <r>
      <rPr>
        <u val="single"/>
        <sz val="10"/>
        <color indexed="8"/>
        <rFont val="Arial Narrow"/>
        <family val="2"/>
      </rPr>
      <t>Mikołajczyk M</t>
    </r>
    <r>
      <rPr>
        <sz val="10"/>
        <color indexed="8"/>
        <rFont val="Arial Narrow"/>
        <family val="2"/>
      </rPr>
      <t>, </t>
    </r>
    <r>
      <rPr>
        <u val="single"/>
        <sz val="10"/>
        <color indexed="8"/>
        <rFont val="Arial Narrow"/>
        <family val="2"/>
      </rPr>
      <t>Dudek P</t>
    </r>
    <r>
      <rPr>
        <sz val="10"/>
        <color indexed="8"/>
        <rFont val="Arial Narrow"/>
        <family val="2"/>
      </rPr>
      <t>, </t>
    </r>
    <r>
      <rPr>
        <u val="single"/>
        <sz val="10"/>
        <color indexed="8"/>
        <rFont val="Arial Narrow"/>
        <family val="2"/>
      </rPr>
      <t>Trybus M, Characterisation, in vitro release study, and antibacterial activity of montmorillonite-gentamicin complex material. Materials Science and Engineering: C
Volume 70, Part 1, 1 January 2017, Pages 471-478</t>
    </r>
  </si>
  <si>
    <t>IRINA-MARIA GHEORGHIU, VALENTINA MARASCU, DUMITRU STAICU, DACIANA ZMARANDACHE, PAULA PERLEA. Comparative ultrastructural analysis of dentin surfaces mechanically prepared using carbon steel conventional burs and polymer burs. Romanian Biotechnological Letters Vol. 22, No. 4, 2017</t>
  </si>
  <si>
    <t xml:space="preserve">A BUD, E BUD, D ESIAN, S POP, A BECHIR… Interrelation Between Salivary pH, Buffer Capacity and Dental Caries in Underweight, Normal Weight and Overweight Children - REVISTA DE CHIMIE, nr. 68, vol 6, 2017 pp 1255 – 1258 </t>
  </si>
  <si>
    <t xml:space="preserve">E ANTONESCU, M TOTAN, GC BOITOR, J SZAKACS… - The Reference Intervals Used in Pediatric Medical Analysis Laboratories to Interpret the Results Analysis for Total Serum Calcium - REVISTA DE CHIMIE, nr. 68, vol 2, 2017, pp 243 - 245 </t>
  </si>
  <si>
    <t>The contribution of salivary pH in periodontal health assessement, Rev. Chim.(Bucharest), ISSN:2537-5733,Vol. 67, No.9, 2016, pp.1697-1700</t>
  </si>
  <si>
    <t xml:space="preserve"> Pesquisa Brasiliera em Odontopediatria e Clinica  Integrada, 2017, vol.17, nr.1(2017)</t>
  </si>
  <si>
    <t xml:space="preserve">Numerical study about the strain analysis and the marginal design of dental indirect restorations, </t>
  </si>
  <si>
    <t>MIHAI BURLIBASA,ANDREEA ANGELA STETIU, DRAGOS GEORGE MARINESCU,MIRCEA STRETIU,ANCA RADUCANU, ANCA TEMELCEA, NARCIS MARCOV, VIOREL STEFAN PERIEANU, LUMINITA OANCEA, NICOLETA MARU - Finite element method analysis of the stress induced upon the dental implant by the mastication process - Romanian Biotechnological Letters 22(4), February 2017</t>
  </si>
  <si>
    <t xml:space="preserve">   ÜMIT GÖKKUŞ, MEHMET SINAN YILDIRIM, AND METIN MUTLU AYDIN - Estimation of Container Traffic at Seaports by Using Several Soft Computing Methods: Journal of Sustainable Development of Transport and Logistics,  A Case of Turkish Seaports, Discrete Dynamics in Nature and Society, Volume 2017 (2017), Article ID 2984853, 15 pages </t>
  </si>
  <si>
    <r>
      <rPr>
        <sz val="10"/>
        <color indexed="18"/>
        <rFont val="Arial Narrow"/>
        <family val="2"/>
      </rPr>
      <t>Zhang, Xiaobo, Jin Wang, and Shuqin Zhang. "Study on Process Parameters on Single Point Incremental Forming of PVC." Materials Science Forum. Vol. 878. 2017.</t>
    </r>
  </si>
  <si>
    <t xml:space="preserve">Romanian Journal of RHEUMATOLOGY </t>
  </si>
  <si>
    <r>
      <t>9</t>
    </r>
    <r>
      <rPr>
        <vertAlign val="superscript"/>
        <sz val="10"/>
        <color indexed="8"/>
        <rFont val="Arial Narrow"/>
        <family val="2"/>
      </rPr>
      <t>st</t>
    </r>
    <r>
      <rPr>
        <sz val="10"/>
        <color indexed="8"/>
        <rFont val="Arial Narrow"/>
        <family val="2"/>
      </rPr>
      <t xml:space="preserve"> International Medical Congress for Students and Young Doctors – ASKLEPIOS</t>
    </r>
  </si>
  <si>
    <t xml:space="preserve">Depression and Chronic Neuro-inflammation-A teo-way street with a possible marker
</t>
  </si>
  <si>
    <r>
      <t xml:space="preserve">C. Grigore, </t>
    </r>
    <r>
      <rPr>
        <b/>
        <sz val="10"/>
        <color indexed="8"/>
        <rFont val="Arial Narrow"/>
        <family val="2"/>
      </rPr>
      <t>N. Grigore</t>
    </r>
    <r>
      <rPr>
        <sz val="10"/>
        <color indexed="8"/>
        <rFont val="Arial Narrow"/>
        <family val="2"/>
      </rPr>
      <t xml:space="preserve"> M. Totan</t>
    </r>
  </si>
  <si>
    <r>
      <t>A. Haşega</t>
    </r>
    <r>
      <rPr>
        <b/>
        <sz val="10"/>
        <color indexed="8"/>
        <rFont val="Arial Narrow"/>
        <family val="2"/>
      </rPr>
      <t>n, N. Grigore</t>
    </r>
    <r>
      <rPr>
        <sz val="10"/>
        <color indexed="8"/>
        <rFont val="Arial Narrow"/>
        <family val="2"/>
      </rPr>
      <t>, M.V. Pîrvuţ, I. Mihai</t>
    </r>
  </si>
  <si>
    <r>
      <t xml:space="preserve">Volume 25, number 1S, July 2017, </t>
    </r>
    <r>
      <rPr>
        <b/>
        <sz val="10"/>
        <color indexed="8"/>
        <rFont val="Arial"/>
        <family val="2"/>
      </rPr>
      <t>The East Meets West Congress 2017</t>
    </r>
    <r>
      <rPr>
        <sz val="10"/>
        <color indexed="8"/>
        <rFont val="Arial"/>
        <family val="2"/>
      </rPr>
      <t xml:space="preserve">, Romania </t>
    </r>
  </si>
  <si>
    <t xml:space="preserve">Laparoscopic treatment of peritonitis and perforated duodenal ulcer </t>
  </si>
  <si>
    <t>www.revanatomie.ro</t>
  </si>
  <si>
    <r>
      <t xml:space="preserve">Index Copernicus, EBSCO, </t>
    </r>
    <r>
      <rPr>
        <sz val="10"/>
        <rFont val="Arial Narrow"/>
        <family val="2"/>
      </rPr>
      <t xml:space="preserve"> Proquest, Contemporary Science Association</t>
    </r>
  </si>
  <si>
    <t>Cojan Adela</t>
  </si>
  <si>
    <t xml:space="preserve"> MIHAELA STANCIU</t>
  </si>
  <si>
    <t>25th CONGRESS OF THE ROMANIAN SOCIETY OF ENDOCRINOLOGY</t>
  </si>
  <si>
    <t>MEMBRU</t>
  </si>
  <si>
    <t>21-24 JUNE 2017</t>
  </si>
  <si>
    <t>AL XII-LEA CONGRES AL ASOCIATIEI DE ENDOCRINOLOGIE CLINICA DIN ROMANIA, TULCEA</t>
  </si>
  <si>
    <t>NATIONAL</t>
  </si>
  <si>
    <t>https://ye-endoclinica-aecr-ro.herokuapp.com/docs/program-aecr-2017.pdf</t>
  </si>
  <si>
    <t>6-9 SEPTEMBRIE 2017</t>
  </si>
  <si>
    <t>Ovidiu Savu</t>
  </si>
  <si>
    <t>Congresul International pentru Studenti si Tineri Mdici ASKLEPIOS editia X</t>
  </si>
  <si>
    <t>Mar. 31-Apr. 1, 2017,</t>
  </si>
  <si>
    <t>WOS: 000406419700098</t>
  </si>
  <si>
    <t>8th Europaediatrics Congress &amp;13th National Congress of Romanian Pediatrics Society, Archives of Disease in Childhood Jun 2017, 102 (Suppl 2)</t>
  </si>
  <si>
    <t>Popescu Maria</t>
  </si>
  <si>
    <t>3rd International Conference on Interdisciplinary Management of Diabetes Mellitus and its complications (INTERDIAB)</t>
  </si>
  <si>
    <t>Volume: 10, Supplement: 1, Meeting Abstract: 8.P2</t>
  </si>
  <si>
    <r>
      <t xml:space="preserve">Burlibasa Liliana, </t>
    </r>
    <r>
      <rPr>
        <sz val="10"/>
        <rFont val="Arial"/>
        <family val="2"/>
      </rPr>
      <t>Domnariu Carmen</t>
    </r>
  </si>
  <si>
    <r>
      <t>IDS Number: </t>
    </r>
    <r>
      <rPr>
        <sz val="10"/>
        <color indexed="8"/>
        <rFont val="Calibri"/>
        <family val="2"/>
      </rPr>
      <t>FH0XV</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</si>
  <si>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</si>
  <si>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WOS: 000405530100630</t>
  </si>
  <si>
    <t>Meeting abstract</t>
  </si>
  <si>
    <t>https://onlinelibrary.wiley.com/doi/epdf/10.1111/ene.13369</t>
  </si>
  <si>
    <t>Osteogenesis Imperfecta with vitamin D deficiency -case report</t>
  </si>
  <si>
    <t>Monica Beldean, Luminita Beldean, Sitterli-Natea Carmen Narcisa</t>
  </si>
  <si>
    <t>www.endoped.ro</t>
  </si>
  <si>
    <t>11-13 mai 2017, Timisoara</t>
  </si>
  <si>
    <t>Al 4-lea Congres National de Diabet, Nutritie si Endocrinologie pediatrica, cu participare internationala (ENDOPED)</t>
  </si>
  <si>
    <t>Sitterli Natea Carmen</t>
  </si>
  <si>
    <t>Nondiscriminarea grupurilor vulnerabile în sistemul de sănătate - o abordare interdisciplinară</t>
  </si>
  <si>
    <t>ISBN 978-606-607-219-9     an 2017</t>
  </si>
  <si>
    <t>http://renasterea-cluj.ro/cartea.php?isbn=9786066071787</t>
  </si>
  <si>
    <t xml:space="preserve">Medicii şi Biserica (coord. Mircea Gelu Buta) </t>
  </si>
  <si>
    <t>10 
(133-141)</t>
  </si>
  <si>
    <t>Fiziologie medicală Editia a 3-a</t>
  </si>
  <si>
    <t>Walter F. Boron, Emile L. Boulpaep, Leon G. Zagrean (traducere Pumnea Manuela pag.1006-1017)</t>
  </si>
  <si>
    <t>Hypocrate</t>
  </si>
  <si>
    <t>HIO978-973-88372-3-2</t>
  </si>
  <si>
    <t>https://www.libris.ro/fiziologie-medicala-walter-f-boron-emile-l-HIO978-973-88372-3-2--p1194077.html</t>
  </si>
  <si>
    <t>Pumnea Manuela</t>
  </si>
  <si>
    <t>STUDY ON THE ATTITUDE OF PHARMACISTS TOWARDS THE SPONTANEOUS IDENTIFICATION AND REPORT OF THE ADVERSE DRUG REACTIONS</t>
  </si>
  <si>
    <t>GABRIELA CIOCA, SIMONA BUNGĂU, VICENȚIU MIRCEA SĂCELEANU, LIANA-GABRIELA BERA</t>
  </si>
  <si>
    <t>The incidence of carbon monoxide intoxications in Sibiu Emergency Room (ID number #11807)</t>
  </si>
  <si>
    <t>EUSEM 2017 Atena, Grecia</t>
  </si>
  <si>
    <t>http://archive2017.eusemcongress.org/en/programme/eposterdisplay/</t>
  </si>
  <si>
    <t>23-27.09.2017</t>
  </si>
  <si>
    <t>The incidence of acute myocardial infarction in patients presenting in Sibiu Emergency Room (ID number #11801)</t>
  </si>
  <si>
    <t>23-27.09.2018</t>
  </si>
  <si>
    <t>PNEUMONIA STRIKES: Infection reports in young patients over the past three years in Sibiu Emergency Room (ID number #11810)</t>
  </si>
  <si>
    <t>Bologa Virgiliu Cezar, Baila Bianca Mariana</t>
  </si>
  <si>
    <t>23-27.09.2019</t>
  </si>
  <si>
    <t>The incidence of allergic cutaneous eruptions or the infectious etiology among adults (ID number #11844)</t>
  </si>
  <si>
    <t>Bologa Virgiliu Cezar, Ganea Ramona Andreea</t>
  </si>
  <si>
    <t>23-27.09.2020</t>
  </si>
  <si>
    <t>Preluca Vlad</t>
  </si>
  <si>
    <t>Vicențiu Săceleanu, Adriana Săceleanu</t>
  </si>
  <si>
    <t>http://www.revistadechimie.ro/pdf/9%20NICOLAE%20GRIGORE%207%2017.pdf</t>
  </si>
  <si>
    <r>
      <t> </t>
    </r>
    <r>
      <rPr>
        <sz val="11"/>
        <color theme="1"/>
        <rFont val="Calibri"/>
        <family val="2"/>
      </rPr>
      <t>1453-1456</t>
    </r>
  </si>
  <si>
    <t>"Pharmacodynamic modulation of motility by glycine administration in Dugesia Dorotocephala</t>
  </si>
  <si>
    <t>B.HSerb,A.Ormenisan,APleseriu,V.Preluca,M.Cernusca-Mitariu,Corina Roman-Filip,H M Barbu,S Cernusca-Mitariu</t>
  </si>
  <si>
    <t>gri</t>
  </si>
  <si>
    <t xml:space="preserve">Legislație și multidisciplinaritate în medicina muncii, </t>
  </si>
  <si>
    <t>Actualități în durerea lombară – dezbateri și cazuri clinice comentate</t>
  </si>
  <si>
    <t>https://www.rmn-diagnostica.ro/evenimente-medicale/simpozion-actualitati-in-durerea-lombara-dezbateri-si-cazuri-clinice-comentate/</t>
  </si>
  <si>
    <t>15.12.2017, Sibiu.</t>
  </si>
  <si>
    <t>Viziunea interdisciplinară în medicina dentară</t>
  </si>
  <si>
    <t>București, 27-29 aprilie 2017</t>
  </si>
  <si>
    <t xml:space="preserve"> Interdisciplinaritatea în medicina orală,</t>
  </si>
  <si>
    <t xml:space="preserve"> București, 27-29 aprilie 2017</t>
  </si>
  <si>
    <t>https://www.stomasibiu.wordpress.com/</t>
  </si>
  <si>
    <t>Sibiu, 23-25 noiembrie 2017</t>
  </si>
  <si>
    <t xml:space="preserve">organizator </t>
  </si>
  <si>
    <t>http://www.revistadechimie.ro</t>
  </si>
  <si>
    <t>402-407</t>
  </si>
  <si>
    <t>The advantages of High-density Polymer CAD/CAM Interim Restorations in Oral Implantology</t>
  </si>
  <si>
    <t>Claudia Florina Andreescu, Doina Lucia Ghergic,Oana Botoaca, Horia MihailBarbu, Ioan Sebastian Cernușcă Mitariu, Dan Nicolae Patroi</t>
  </si>
  <si>
    <t>32-36</t>
  </si>
  <si>
    <r>
      <rPr>
        <i/>
        <sz val="9"/>
        <color indexed="8"/>
        <rFont val="Times New Roman"/>
        <family val="1"/>
      </rPr>
      <t>In vitro</t>
    </r>
    <r>
      <rPr>
        <sz val="9"/>
        <color indexed="8"/>
        <rFont val="Times New Roman"/>
        <family val="1"/>
      </rPr>
      <t xml:space="preserve"> Assessment of Calcium Hydroxide Removal from Endo Blocks by Simple Irrigation with NaOCI and the Passive Ultrasonic Irrigation Technique</t>
    </r>
  </si>
  <si>
    <t>Alexandru Vlasa, Carmen Biris, Luminiţa Lazăr, Anamaria Bud, Eugen Bud, Ioan Sebastian Cernuşcă-Miţariu, Mariana PăcurarToţi autorii au contribuţie egală</t>
  </si>
  <si>
    <t>122-124</t>
  </si>
  <si>
    <r>
      <t>Liliana Coldea, Florin Grosu, Alina Liliana Pintea, Sebastian Ioan Cernușca-Mițariu</t>
    </r>
    <r>
      <rPr>
        <sz val="9"/>
        <color indexed="8"/>
        <rFont val="Times New Roman"/>
        <family val="1"/>
      </rPr>
      <t>, Nicolae Grigore, Raluca Monica Comaneanu, Corina Roman-Filip</t>
    </r>
  </si>
  <si>
    <t>Dental Target</t>
  </si>
  <si>
    <t xml:space="preserve">Ebsco  </t>
  </si>
  <si>
    <t>www.dentaltarget.ro</t>
  </si>
  <si>
    <t>Tehnologii moderne in stomatologia restaurativa</t>
  </si>
  <si>
    <t>http://cercetare.ulbsibiu.ro/manifestari.html</t>
  </si>
  <si>
    <t>FING3</t>
  </si>
  <si>
    <t>Cum putem obtine un zabet stralucitor?</t>
  </si>
  <si>
    <t>M&amp;F Medici si farmacisti</t>
  </si>
  <si>
    <t>VI</t>
  </si>
  <si>
    <t>www.mesageruldesibiu.ro</t>
  </si>
  <si>
    <t>12-13</t>
  </si>
  <si>
    <t>105454/20.07.2009</t>
  </si>
  <si>
    <t>Cheia succesului in inserarea unui imp[lant dentar</t>
  </si>
  <si>
    <t>VII</t>
  </si>
  <si>
    <t>Medicina / 2017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</si>
</sst>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Red]0"/>
    <numFmt numFmtId="181" formatCode="0.00;[Red]0.00"/>
    <numFmt numFmtId="182" formatCode="[$-409]General"/>
    <numFmt numFmtId="183" formatCode="[$-409]0"/>
    <numFmt numFmtId="184" formatCode="[$-409]0.00"/>
    <numFmt numFmtId="185" formatCode="#\ ###/###"/>
    <numFmt numFmtId="186" formatCode="mmm\-yyyy"/>
    <numFmt numFmtId="187" formatCode="&quot;Yes&quot;;&quot;Yes&quot;;&quot;No&quot;"/>
    <numFmt numFmtId="188" formatCode="&quot;True&quot;;&quot;True&quot;;&quot;False&quot;"/>
    <numFmt numFmtId="189" formatCode="&quot;On&quot;;&quot;On&quot;;&quot;Off&quot;"/>
    <numFmt numFmtId="190" formatCode="[$€-2]\ #,##0.00_);[Red]\([$€-2]\ #,##0.00\)"/>
    <numFmt numFmtId="191" formatCode="#,##0.000"/>
  </numFmts>
  <fonts count="126">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u val="single"/>
      <sz val="11"/>
      <color indexed="39"/>
      <name val="Calibri"/>
      <family val="2"/>
    </font>
    <font>
      <vertAlign val="superscript"/>
      <sz val="10"/>
      <color indexed="8"/>
      <name val="Arial Narrow"/>
      <family val="2"/>
    </font>
    <font>
      <sz val="10"/>
      <color indexed="8"/>
      <name val="Times New Roman"/>
      <family val="1"/>
    </font>
    <font>
      <i/>
      <sz val="10"/>
      <color indexed="8"/>
      <name val="Arial"/>
      <family val="2"/>
    </font>
    <font>
      <sz val="10"/>
      <color indexed="8"/>
      <name val="Arial"/>
      <family val="2"/>
    </font>
    <font>
      <b/>
      <sz val="10"/>
      <color indexed="8"/>
      <name val="Arial"/>
      <family val="2"/>
    </font>
    <font>
      <b/>
      <sz val="9"/>
      <color indexed="8"/>
      <name val="Times New Roman"/>
      <family val="1"/>
    </font>
    <font>
      <sz val="12"/>
      <color indexed="8"/>
      <name val="Arial"/>
      <family val="2"/>
    </font>
    <font>
      <sz val="9"/>
      <color indexed="8"/>
      <name val="Times New Roman"/>
      <family val="1"/>
    </font>
    <font>
      <sz val="10"/>
      <name val="Arial"/>
      <family val="2"/>
    </font>
    <font>
      <sz val="11"/>
      <color indexed="8"/>
      <name val="Times New Roman"/>
      <family val="1"/>
    </font>
    <font>
      <sz val="10"/>
      <color indexed="63"/>
      <name val="Arial"/>
      <family val="2"/>
    </font>
    <font>
      <sz val="10"/>
      <color indexed="8"/>
      <name val="Calibri"/>
      <family val="2"/>
    </font>
    <font>
      <i/>
      <sz val="10"/>
      <name val="Arial Narrow"/>
      <family val="2"/>
    </font>
    <font>
      <i/>
      <sz val="10"/>
      <color indexed="8"/>
      <name val="Arial Narrow"/>
      <family val="2"/>
    </font>
    <font>
      <sz val="10"/>
      <name val="Times New Roman"/>
      <family val="1"/>
    </font>
    <font>
      <sz val="10"/>
      <color indexed="63"/>
      <name val="Arial Narrow"/>
      <family val="2"/>
    </font>
    <font>
      <b/>
      <sz val="10"/>
      <name val="Arial"/>
      <family val="2"/>
    </font>
    <font>
      <sz val="11"/>
      <name val="Times New Roman"/>
      <family val="1"/>
    </font>
    <font>
      <sz val="11"/>
      <name val="Arial Narrow"/>
      <family val="2"/>
    </font>
    <font>
      <sz val="11"/>
      <name val="Arial"/>
      <family val="2"/>
    </font>
    <font>
      <b/>
      <sz val="11"/>
      <name val="Times New Roman"/>
      <family val="1"/>
    </font>
    <font>
      <sz val="8"/>
      <color indexed="8"/>
      <name val="Calibri"/>
      <family val="2"/>
    </font>
    <font>
      <sz val="11.5"/>
      <color indexed="8"/>
      <name val="Calibri"/>
      <family val="2"/>
    </font>
    <font>
      <u val="single"/>
      <sz val="10"/>
      <color indexed="12"/>
      <name val="Arial Narrow"/>
      <family val="2"/>
    </font>
    <font>
      <sz val="9.5"/>
      <color indexed="63"/>
      <name val="Trebuchet MS"/>
      <family val="2"/>
    </font>
    <font>
      <sz val="9"/>
      <color indexed="8"/>
      <name val="Arial Narrow"/>
      <family val="2"/>
    </font>
    <font>
      <b/>
      <sz val="11"/>
      <name val="Calibri"/>
      <family val="2"/>
    </font>
    <font>
      <sz val="10"/>
      <color indexed="18"/>
      <name val="Arial Narrow"/>
      <family val="2"/>
    </font>
    <font>
      <u val="single"/>
      <sz val="10"/>
      <color indexed="17"/>
      <name val="Arial Narrow"/>
      <family val="2"/>
    </font>
    <font>
      <u val="single"/>
      <sz val="10"/>
      <color indexed="8"/>
      <name val="Arial Narrow"/>
      <family val="2"/>
    </font>
    <font>
      <b/>
      <sz val="10"/>
      <color indexed="8"/>
      <name val="Times New Roman"/>
      <family val="1"/>
    </font>
    <font>
      <sz val="12"/>
      <color indexed="8"/>
      <name val="Cambria"/>
      <family val="1"/>
    </font>
    <font>
      <u val="single"/>
      <sz val="11"/>
      <color indexed="39"/>
      <name val="Arial Narrow"/>
      <family val="2"/>
    </font>
    <font>
      <sz val="10"/>
      <color indexed="23"/>
      <name val="Arial"/>
      <family val="2"/>
    </font>
    <font>
      <i/>
      <sz val="12"/>
      <color indexed="8"/>
      <name val="Arial"/>
      <family val="2"/>
    </font>
    <font>
      <b/>
      <sz val="12"/>
      <color indexed="8"/>
      <name val="Arial"/>
      <family val="2"/>
    </font>
    <font>
      <u val="single"/>
      <sz val="10"/>
      <color indexed="39"/>
      <name val="Calibri"/>
      <family val="2"/>
    </font>
    <font>
      <sz val="12"/>
      <color indexed="8"/>
      <name val="Times New Roman"/>
      <family val="1"/>
    </font>
    <font>
      <u val="single"/>
      <sz val="12"/>
      <color indexed="39"/>
      <name val="Calibri"/>
      <family val="2"/>
    </font>
    <font>
      <b/>
      <sz val="12"/>
      <color indexed="8"/>
      <name val="Times New Roman"/>
      <family val="1"/>
    </font>
    <font>
      <sz val="12"/>
      <color indexed="8"/>
      <name val="Arial Narrow"/>
      <family val="2"/>
    </font>
    <font>
      <u val="single"/>
      <sz val="10"/>
      <color indexed="39"/>
      <name val="Arial Narrow"/>
      <family val="2"/>
    </font>
    <font>
      <sz val="11.5"/>
      <color indexed="8"/>
      <name val="Times New Roman"/>
      <family val="1"/>
    </font>
    <font>
      <u val="single"/>
      <sz val="7.7"/>
      <color indexed="36"/>
      <name val="Calibri"/>
      <family val="2"/>
    </font>
    <font>
      <u val="single"/>
      <sz val="10"/>
      <color indexed="14"/>
      <name val="Arial Narrow"/>
      <family val="2"/>
    </font>
    <font>
      <vertAlign val="superscript"/>
      <sz val="10"/>
      <name val="Arial Narrow"/>
      <family val="2"/>
    </font>
    <font>
      <sz val="10"/>
      <color indexed="56"/>
      <name val="Arial Narrow"/>
      <family val="2"/>
    </font>
    <font>
      <sz val="10"/>
      <color indexed="49"/>
      <name val="Arial Narrow"/>
      <family val="2"/>
    </font>
    <font>
      <vertAlign val="superscript"/>
      <sz val="10"/>
      <color indexed="63"/>
      <name val="Arial Narrow"/>
      <family val="2"/>
    </font>
    <font>
      <sz val="11"/>
      <color indexed="8"/>
      <name val="Arial Narrow"/>
      <family val="2"/>
    </font>
    <font>
      <sz val="9"/>
      <name val="Times New Roman"/>
      <family val="1"/>
    </font>
    <font>
      <u val="single"/>
      <sz val="9"/>
      <name val="Times New Roman"/>
      <family val="1"/>
    </font>
    <font>
      <i/>
      <sz val="9"/>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9"/>
      <color indexed="8"/>
      <name val="Arial"/>
      <family val="2"/>
    </font>
    <font>
      <u val="single"/>
      <sz val="9"/>
      <color indexed="39"/>
      <name val="Times New Roman"/>
      <family val="1"/>
    </font>
    <font>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1"/>
      <color rgb="FF0000FF"/>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u val="single"/>
      <sz val="10"/>
      <color theme="10"/>
      <name val="Arial Narrow"/>
      <family val="2"/>
    </font>
    <font>
      <sz val="10"/>
      <color rgb="FF333333"/>
      <name val="Arial Narrow"/>
      <family val="2"/>
    </font>
    <font>
      <u val="single"/>
      <sz val="11"/>
      <color theme="10"/>
      <name val="Arial Narrow"/>
      <family val="2"/>
    </font>
    <font>
      <sz val="9"/>
      <color rgb="FF000000"/>
      <name val="Arial"/>
      <family val="2"/>
    </font>
    <font>
      <sz val="10"/>
      <color rgb="FF333333"/>
      <name val="Arial"/>
      <family val="2"/>
    </font>
    <font>
      <sz val="10"/>
      <color rgb="FF000000"/>
      <name val="Times New Roman"/>
      <family val="2"/>
    </font>
    <font>
      <sz val="12"/>
      <color theme="1"/>
      <name val="Times New Roman"/>
      <family val="1"/>
    </font>
    <font>
      <i/>
      <sz val="9"/>
      <color theme="1"/>
      <name val="Times New Roman"/>
      <family val="1"/>
    </font>
    <font>
      <sz val="9"/>
      <color theme="1"/>
      <name val="Times New Roman"/>
      <family val="1"/>
    </font>
    <font>
      <u val="single"/>
      <sz val="9"/>
      <color theme="10"/>
      <name val="Times New Roman"/>
      <family val="1"/>
    </font>
    <font>
      <sz val="10"/>
      <color theme="1"/>
      <name val="Calibri"/>
      <family val="2"/>
    </font>
    <font>
      <sz val="11"/>
      <color theme="1"/>
      <name val="Arial Narrow"/>
      <family val="2"/>
    </font>
    <font>
      <u val="single"/>
      <sz val="11"/>
      <color theme="1"/>
      <name val="Calibri"/>
      <family val="2"/>
    </font>
    <font>
      <b/>
      <sz val="10"/>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10"/>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63"/>
      </left>
      <right style="thin">
        <color indexed="63"/>
      </right>
      <top style="thin">
        <color indexed="63"/>
      </top>
      <bottom style="thin">
        <color indexed="63"/>
      </bottom>
    </border>
    <border>
      <left style="thin"/>
      <right style="thin"/>
      <top/>
      <bottom/>
    </border>
    <border>
      <left style="thin"/>
      <right style="thin"/>
      <top style="thin"/>
      <bottom style="medium"/>
    </border>
    <border>
      <left/>
      <right style="thin"/>
      <top>
        <color indexed="63"/>
      </top>
      <bottom style="thin"/>
    </border>
    <border>
      <left style="thin"/>
      <right/>
      <top>
        <color indexed="63"/>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indexed="8"/>
      </left>
      <right>
        <color indexed="63"/>
      </right>
      <top style="thin">
        <color indexed="8"/>
      </top>
      <bottom style="thin">
        <color indexed="8"/>
      </bottom>
    </border>
    <border>
      <left/>
      <right style="thin">
        <color indexed="8"/>
      </right>
      <top/>
      <bottom style="thin"/>
    </border>
    <border>
      <left style="thin">
        <color indexed="8"/>
      </left>
      <right style="thin"/>
      <top style="thin">
        <color indexed="8"/>
      </top>
      <bottom/>
    </border>
    <border>
      <left style="medium"/>
      <right style="medium"/>
      <top/>
      <bottom style="medium"/>
    </border>
    <border>
      <left style="thin">
        <color indexed="63"/>
      </left>
      <right/>
      <top style="thin">
        <color indexed="63"/>
      </top>
      <bottom style="thin">
        <color indexed="63"/>
      </bottom>
    </border>
    <border>
      <left style="thin">
        <color indexed="63"/>
      </left>
      <right style="thin">
        <color indexed="63"/>
      </right>
      <top style="thin">
        <color indexed="63"/>
      </top>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2" fontId="96" fillId="0" borderId="0">
      <alignment/>
      <protection/>
    </xf>
    <xf numFmtId="182" fontId="97" fillId="0" borderId="0">
      <alignment/>
      <protection/>
    </xf>
    <xf numFmtId="0" fontId="98" fillId="0" borderId="0" applyNumberFormat="0" applyFill="0" applyBorder="0" applyAlignment="0" applyProtection="0"/>
    <xf numFmtId="0" fontId="64"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0"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 fillId="32" borderId="7" applyNumberFormat="0" applyFont="0" applyAlignment="0" applyProtection="0"/>
    <xf numFmtId="0" fontId="107" fillId="27" borderId="8" applyNumberFormat="0" applyAlignment="0" applyProtection="0"/>
    <xf numFmtId="9" fontId="1"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883">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181"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34" borderId="10" xfId="0" applyFont="1" applyFill="1" applyBorder="1" applyAlignment="1">
      <alignment/>
    </xf>
    <xf numFmtId="0" fontId="9" fillId="0" borderId="0" xfId="0" applyFont="1" applyAlignment="1">
      <alignment horizontal="center"/>
    </xf>
    <xf numFmtId="0" fontId="16" fillId="0" borderId="0" xfId="0" applyFont="1" applyFill="1" applyAlignment="1">
      <alignment horizontal="center" wrapText="1"/>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6" fillId="0" borderId="10" xfId="0" applyFont="1" applyBorder="1" applyAlignment="1">
      <alignment horizontal="center" vertical="center" wrapText="1"/>
    </xf>
    <xf numFmtId="4" fontId="0" fillId="35" borderId="10" xfId="0" applyNumberFormat="1" applyFill="1" applyBorder="1" applyAlignment="1">
      <alignment horizontal="center" vertical="center"/>
    </xf>
    <xf numFmtId="4" fontId="0" fillId="36" borderId="10" xfId="0" applyNumberFormat="1" applyFill="1" applyBorder="1" applyAlignment="1">
      <alignment horizontal="center" vertical="center"/>
    </xf>
    <xf numFmtId="0" fontId="0" fillId="0" borderId="0" xfId="0" applyAlignment="1">
      <alignment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center" vertical="center"/>
    </xf>
    <xf numFmtId="1" fontId="9" fillId="35" borderId="10" xfId="0" applyNumberFormat="1" applyFont="1" applyFill="1" applyBorder="1" applyAlignment="1">
      <alignment horizontal="center" vertical="center"/>
    </xf>
    <xf numFmtId="4" fontId="9" fillId="35" borderId="10" xfId="0" applyNumberFormat="1" applyFont="1" applyFill="1" applyBorder="1" applyAlignment="1">
      <alignment horizontal="center" vertical="center"/>
    </xf>
    <xf numFmtId="0" fontId="9" fillId="36" borderId="10" xfId="0" applyFont="1" applyFill="1" applyBorder="1" applyAlignment="1">
      <alignment horizontal="center" vertical="center" wrapText="1"/>
    </xf>
    <xf numFmtId="0" fontId="9" fillId="36" borderId="10" xfId="0" applyFont="1" applyFill="1" applyBorder="1" applyAlignment="1">
      <alignment/>
    </xf>
    <xf numFmtId="4" fontId="9" fillId="36" borderId="10" xfId="0" applyNumberFormat="1" applyFont="1" applyFill="1" applyBorder="1" applyAlignment="1">
      <alignment horizontal="center" vertical="center"/>
    </xf>
    <xf numFmtId="0" fontId="9" fillId="34"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35" borderId="10" xfId="0" applyFont="1" applyFill="1" applyBorder="1" applyAlignment="1">
      <alignment horizontal="left" vertical="center"/>
    </xf>
    <xf numFmtId="0" fontId="9" fillId="36" borderId="10" xfId="0" applyFont="1" applyFill="1" applyBorder="1" applyAlignment="1">
      <alignment horizontal="left" vertical="center"/>
    </xf>
    <xf numFmtId="0" fontId="9" fillId="36" borderId="10" xfId="0" applyFont="1" applyFill="1" applyBorder="1" applyAlignment="1">
      <alignment horizontal="center" vertical="center"/>
    </xf>
    <xf numFmtId="0" fontId="3" fillId="37" borderId="10" xfId="0" applyFont="1" applyFill="1" applyBorder="1" applyAlignment="1">
      <alignment horizontal="center" vertical="center" wrapText="1"/>
    </xf>
    <xf numFmtId="0" fontId="2" fillId="38" borderId="10" xfId="0" applyFont="1" applyFill="1" applyBorder="1" applyAlignment="1" applyProtection="1">
      <alignment vertical="top" wrapText="1"/>
      <protection locked="0"/>
    </xf>
    <xf numFmtId="0" fontId="2" fillId="38" borderId="10"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8"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3" fillId="0" borderId="10" xfId="0" applyFont="1" applyBorder="1" applyAlignment="1" applyProtection="1">
      <alignment horizontal="center" vertical="top"/>
      <protection locked="0"/>
    </xf>
    <xf numFmtId="0" fontId="2" fillId="38" borderId="11" xfId="0" applyFont="1" applyFill="1" applyBorder="1" applyAlignment="1" applyProtection="1">
      <alignment vertical="top" wrapText="1"/>
      <protection locked="0"/>
    </xf>
    <xf numFmtId="0" fontId="4" fillId="0" borderId="12" xfId="55" applyFont="1" applyBorder="1" applyAlignment="1" applyProtection="1">
      <alignment vertical="top" wrapText="1"/>
      <protection locked="0"/>
    </xf>
    <xf numFmtId="0" fontId="2" fillId="38"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49" fontId="2" fillId="38" borderId="10" xfId="0" applyNumberFormat="1" applyFont="1" applyFill="1" applyBorder="1" applyAlignment="1" applyProtection="1">
      <alignment vertical="top" wrapText="1"/>
      <protection locked="0"/>
    </xf>
    <xf numFmtId="0" fontId="2" fillId="38" borderId="10" xfId="0" applyNumberFormat="1" applyFont="1" applyFill="1" applyBorder="1" applyAlignment="1" applyProtection="1">
      <alignment horizontal="center" vertical="top" wrapText="1"/>
      <protection locked="0"/>
    </xf>
    <xf numFmtId="180" fontId="2" fillId="38" borderId="10" xfId="0" applyNumberFormat="1" applyFont="1" applyFill="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8" borderId="10" xfId="0" applyFont="1" applyFill="1" applyBorder="1" applyAlignment="1" applyProtection="1">
      <alignment horizontal="left" vertical="top" wrapText="1"/>
      <protection locked="0"/>
    </xf>
    <xf numFmtId="1" fontId="3" fillId="38" borderId="10" xfId="0" applyNumberFormat="1" applyFont="1" applyFill="1" applyBorder="1" applyAlignment="1" applyProtection="1">
      <alignment vertical="top" wrapText="1"/>
      <protection locked="0"/>
    </xf>
    <xf numFmtId="2" fontId="3" fillId="38"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0" fontId="20" fillId="0" borderId="10" xfId="55"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9" fillId="0" borderId="14" xfId="0" applyFont="1" applyBorder="1" applyAlignment="1" applyProtection="1">
      <alignment vertical="center" wrapText="1"/>
      <protection locked="0"/>
    </xf>
    <xf numFmtId="0" fontId="9" fillId="38" borderId="14" xfId="0" applyFont="1" applyFill="1" applyBorder="1" applyAlignment="1" applyProtection="1">
      <alignment vertical="center" wrapText="1"/>
      <protection locked="0"/>
    </xf>
    <xf numFmtId="0" fontId="9"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180"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9"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6" fillId="0" borderId="14" xfId="0" applyNumberFormat="1" applyFont="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top" wrapText="1"/>
    </xf>
    <xf numFmtId="17" fontId="2" fillId="0" borderId="10" xfId="0" applyNumberFormat="1"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17" fontId="2" fillId="0" borderId="10" xfId="0" applyNumberFormat="1" applyFont="1" applyFill="1" applyBorder="1" applyAlignment="1">
      <alignment horizontal="center" vertical="top" wrapText="1"/>
    </xf>
    <xf numFmtId="0" fontId="2" fillId="38" borderId="10" xfId="0" applyFont="1" applyFill="1" applyBorder="1" applyAlignment="1">
      <alignment vertical="top" wrapText="1"/>
    </xf>
    <xf numFmtId="4" fontId="3" fillId="0" borderId="10" xfId="0" applyNumberFormat="1" applyFont="1" applyBorder="1" applyAlignment="1">
      <alignment horizontal="center" vertical="top" wrapText="1"/>
    </xf>
    <xf numFmtId="0" fontId="2" fillId="38" borderId="10" xfId="0"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2" fillId="0" borderId="10" xfId="0" applyNumberFormat="1" applyFont="1" applyBorder="1" applyAlignment="1">
      <alignment horizontal="center" vertical="top" wrapText="1"/>
    </xf>
    <xf numFmtId="49" fontId="2" fillId="38"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0" fontId="9" fillId="0" borderId="10" xfId="0" applyFont="1" applyBorder="1" applyAlignment="1">
      <alignment vertical="top" wrapText="1"/>
    </xf>
    <xf numFmtId="0" fontId="9" fillId="0" borderId="10" xfId="0" applyFont="1" applyBorder="1" applyAlignment="1">
      <alignment horizontal="center" vertical="top" wrapText="1"/>
    </xf>
    <xf numFmtId="1"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2" fontId="2" fillId="0" borderId="10" xfId="0" applyNumberFormat="1" applyFont="1" applyBorder="1" applyAlignment="1">
      <alignment vertical="top" wrapText="1"/>
    </xf>
    <xf numFmtId="3" fontId="3" fillId="0" borderId="10" xfId="0" applyNumberFormat="1" applyFont="1" applyFill="1" applyBorder="1" applyAlignment="1">
      <alignment horizontal="center" vertical="top" wrapText="1"/>
    </xf>
    <xf numFmtId="2" fontId="2" fillId="0" borderId="10" xfId="0" applyNumberFormat="1" applyFont="1" applyBorder="1" applyAlignment="1">
      <alignment horizontal="center" vertical="top" wrapText="1"/>
    </xf>
    <xf numFmtId="3" fontId="2" fillId="0" borderId="10" xfId="0" applyNumberFormat="1" applyFont="1" applyFill="1" applyBorder="1" applyAlignment="1">
      <alignment horizontal="center" vertical="top" wrapText="1"/>
    </xf>
    <xf numFmtId="14" fontId="2" fillId="0" borderId="10" xfId="0" applyNumberFormat="1" applyFont="1" applyBorder="1" applyAlignment="1">
      <alignment horizontal="center" vertical="top" wrapText="1"/>
    </xf>
    <xf numFmtId="2" fontId="3"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3" fillId="0" borderId="10" xfId="0" applyFont="1" applyFill="1" applyBorder="1" applyAlignment="1">
      <alignment horizontal="center" vertical="top"/>
    </xf>
    <xf numFmtId="0" fontId="20" fillId="0" borderId="12" xfId="55"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3" fontId="3" fillId="0" borderId="10" xfId="0" applyNumberFormat="1" applyFont="1" applyBorder="1" applyAlignment="1" applyProtection="1">
      <alignment horizontal="center" vertical="top"/>
      <protection locked="0"/>
    </xf>
    <xf numFmtId="49" fontId="2" fillId="0" borderId="10" xfId="0" applyNumberFormat="1" applyFont="1" applyBorder="1" applyAlignment="1" applyProtection="1">
      <alignment vertical="top" wrapText="1"/>
      <protection locked="0"/>
    </xf>
    <xf numFmtId="2" fontId="2" fillId="0" borderId="10" xfId="0" applyNumberFormat="1" applyFont="1" applyBorder="1" applyAlignment="1" applyProtection="1">
      <alignment horizontal="center" vertical="top" wrapText="1"/>
      <protection locked="0"/>
    </xf>
    <xf numFmtId="15" fontId="2"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6" fontId="2" fillId="38" borderId="10" xfId="0" applyNumberFormat="1" applyFont="1" applyFill="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Border="1" applyAlignment="1" applyProtection="1">
      <alignment vertical="top"/>
      <protection locked="0"/>
    </xf>
    <xf numFmtId="49" fontId="20" fillId="38" borderId="10" xfId="55" applyNumberFormat="1" applyFill="1" applyBorder="1" applyAlignment="1" applyProtection="1">
      <alignment horizontal="center" vertical="top" wrapText="1"/>
      <protection locked="0"/>
    </xf>
    <xf numFmtId="49" fontId="20" fillId="0" borderId="10" xfId="55" applyNumberFormat="1" applyBorder="1" applyAlignment="1" applyProtection="1">
      <alignment horizontal="center" vertical="top" wrapText="1"/>
      <protection locked="0"/>
    </xf>
    <xf numFmtId="0" fontId="103" fillId="38" borderId="10" xfId="56" applyFill="1" applyBorder="1" applyAlignment="1" applyProtection="1">
      <alignment vertical="top" wrapText="1"/>
      <protection locked="0"/>
    </xf>
    <xf numFmtId="0" fontId="103" fillId="0" borderId="10" xfId="56" applyBorder="1" applyAlignment="1" applyProtection="1">
      <alignment vertical="top" wrapText="1"/>
      <protection/>
    </xf>
    <xf numFmtId="0" fontId="4" fillId="0" borderId="10" xfId="56" applyFont="1" applyBorder="1" applyAlignment="1" applyProtection="1">
      <alignment vertical="top" wrapText="1"/>
      <protection locked="0"/>
    </xf>
    <xf numFmtId="0" fontId="9" fillId="0" borderId="10"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103" fillId="0" borderId="10" xfId="56" applyBorder="1" applyAlignment="1" applyProtection="1">
      <alignment vertical="top" wrapText="1"/>
      <protection locked="0"/>
    </xf>
    <xf numFmtId="0" fontId="4" fillId="0" borderId="10" xfId="56" applyFont="1" applyFill="1" applyBorder="1" applyAlignment="1" applyProtection="1">
      <alignment horizontal="center" vertical="top" wrapText="1"/>
      <protection locked="0"/>
    </xf>
    <xf numFmtId="0" fontId="2" fillId="0" borderId="10" xfId="0" applyNumberFormat="1" applyFont="1" applyBorder="1" applyAlignment="1" applyProtection="1">
      <alignment horizontal="center" vertical="top" wrapText="1"/>
      <protection locked="0"/>
    </xf>
    <xf numFmtId="0" fontId="4" fillId="0" borderId="10" xfId="56"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0" fontId="2" fillId="0" borderId="10" xfId="0" applyFont="1" applyBorder="1" applyAlignment="1" applyProtection="1">
      <alignment horizontal="center" vertical="center" wrapText="1"/>
      <protection locked="0"/>
    </xf>
    <xf numFmtId="0" fontId="33" fillId="0" borderId="10" xfId="0" applyFont="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0" fontId="103" fillId="0" borderId="10" xfId="56" applyFill="1" applyBorder="1" applyAlignment="1" applyProtection="1">
      <alignment horizontal="center" vertical="top" wrapText="1"/>
      <protection locked="0"/>
    </xf>
    <xf numFmtId="2" fontId="2" fillId="0" borderId="10" xfId="0" applyNumberFormat="1" applyFont="1" applyFill="1" applyBorder="1" applyAlignment="1" applyProtection="1">
      <alignment horizontal="center" vertical="top" wrapText="1"/>
      <protection locked="0"/>
    </xf>
    <xf numFmtId="4" fontId="2" fillId="0" borderId="10" xfId="0" applyNumberFormat="1" applyFont="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57" fillId="0" borderId="10" xfId="56" applyFont="1" applyFill="1" applyBorder="1" applyAlignment="1" applyProtection="1">
      <alignment horizontal="center" vertical="center" wrapText="1"/>
      <protection locked="0"/>
    </xf>
    <xf numFmtId="0" fontId="35" fillId="0" borderId="10" xfId="56" applyFont="1" applyFill="1" applyBorder="1" applyAlignment="1" applyProtection="1">
      <alignment horizontal="center" vertical="center" wrapText="1"/>
      <protection locked="0"/>
    </xf>
    <xf numFmtId="0" fontId="35" fillId="0" borderId="10" xfId="0" applyFont="1" applyFill="1" applyBorder="1" applyAlignment="1" applyProtection="1">
      <alignment horizontal="center" vertical="center" wrapText="1"/>
      <protection locked="0"/>
    </xf>
    <xf numFmtId="0" fontId="22" fillId="0" borderId="10" xfId="0" applyFont="1" applyFill="1" applyBorder="1" applyAlignment="1">
      <alignment vertical="top" wrapText="1"/>
    </xf>
    <xf numFmtId="0" fontId="103" fillId="0" borderId="10" xfId="56" applyFill="1" applyBorder="1" applyAlignment="1" applyProtection="1">
      <alignment horizontal="center" vertical="top" wrapText="1"/>
      <protection/>
    </xf>
    <xf numFmtId="0" fontId="22" fillId="0" borderId="10" xfId="0" applyFont="1" applyFill="1" applyBorder="1" applyAlignment="1">
      <alignment vertical="top" wrapText="1"/>
    </xf>
    <xf numFmtId="0" fontId="4" fillId="0" borderId="10" xfId="56" applyFont="1" applyFill="1" applyBorder="1" applyAlignment="1" applyProtection="1">
      <alignment horizontal="center" vertical="top" wrapText="1"/>
      <protection/>
    </xf>
    <xf numFmtId="182" fontId="59" fillId="0" borderId="15" xfId="46" applyFont="1" applyFill="1" applyBorder="1" applyAlignment="1" applyProtection="1">
      <alignment vertical="top" wrapText="1"/>
      <protection/>
    </xf>
    <xf numFmtId="182" fontId="59" fillId="0" borderId="0" xfId="46" applyFont="1" applyFill="1" applyBorder="1" applyAlignment="1" applyProtection="1">
      <alignment horizontal="center" vertical="center" wrapText="1"/>
      <protection/>
    </xf>
    <xf numFmtId="0" fontId="103" fillId="0" borderId="16" xfId="56" applyFill="1" applyBorder="1" applyAlignment="1" applyProtection="1">
      <alignment horizontal="center" vertical="top" wrapText="1"/>
      <protection/>
    </xf>
    <xf numFmtId="49" fontId="2" fillId="38" borderId="10" xfId="0" applyNumberFormat="1" applyFont="1" applyFill="1" applyBorder="1" applyAlignment="1">
      <alignment vertical="top" wrapText="1"/>
    </xf>
    <xf numFmtId="0" fontId="2" fillId="38" borderId="10" xfId="0" applyNumberFormat="1" applyFont="1" applyFill="1" applyBorder="1" applyAlignment="1">
      <alignment horizontal="center" vertical="top" wrapText="1"/>
    </xf>
    <xf numFmtId="0" fontId="9" fillId="0" borderId="10" xfId="0" applyFont="1" applyBorder="1" applyAlignment="1" applyProtection="1">
      <alignment vertical="top" wrapText="1"/>
      <protection locked="0"/>
    </xf>
    <xf numFmtId="0" fontId="9" fillId="0" borderId="10" xfId="0" applyNumberFormat="1" applyFont="1" applyBorder="1" applyAlignment="1" applyProtection="1">
      <alignment horizontal="center" vertical="top" wrapText="1"/>
      <protection locked="0"/>
    </xf>
    <xf numFmtId="49" fontId="9" fillId="0" borderId="10" xfId="0" applyNumberFormat="1" applyFont="1" applyBorder="1" applyAlignment="1" applyProtection="1">
      <alignment horizontal="center" vertical="top" wrapText="1"/>
      <protection locked="0"/>
    </xf>
    <xf numFmtId="0" fontId="103" fillId="0" borderId="12" xfId="56" applyBorder="1" applyAlignment="1" applyProtection="1">
      <alignment vertical="top"/>
      <protection locked="0"/>
    </xf>
    <xf numFmtId="0" fontId="9" fillId="0" borderId="10" xfId="0" applyFont="1" applyBorder="1" applyAlignment="1" applyProtection="1">
      <alignment vertical="top" wrapText="1"/>
      <protection locked="0"/>
    </xf>
    <xf numFmtId="0" fontId="9" fillId="38" borderId="10" xfId="0" applyFont="1" applyFill="1" applyBorder="1" applyAlignment="1" applyProtection="1">
      <alignment vertical="top" wrapText="1"/>
      <protection locked="0"/>
    </xf>
    <xf numFmtId="17" fontId="9" fillId="0" borderId="10" xfId="0" applyNumberFormat="1" applyFont="1" applyBorder="1" applyAlignment="1" applyProtection="1">
      <alignment horizontal="right" vertical="top" wrapText="1"/>
      <protection locked="0"/>
    </xf>
    <xf numFmtId="0" fontId="9" fillId="0" borderId="10" xfId="0" applyFont="1" applyBorder="1" applyAlignment="1" applyProtection="1">
      <alignment horizontal="center" vertical="top" wrapText="1"/>
      <protection locked="0"/>
    </xf>
    <xf numFmtId="0" fontId="62" fillId="0" borderId="10" xfId="56" applyFont="1" applyBorder="1" applyAlignment="1" applyProtection="1">
      <alignment vertical="top" wrapText="1"/>
      <protection locked="0"/>
    </xf>
    <xf numFmtId="3" fontId="2" fillId="0" borderId="10" xfId="0" applyNumberFormat="1" applyFont="1" applyBorder="1" applyAlignment="1" applyProtection="1">
      <alignment horizontal="center" vertical="top"/>
      <protection locked="0"/>
    </xf>
    <xf numFmtId="0" fontId="29" fillId="0" borderId="10" xfId="0" applyFont="1" applyFill="1" applyBorder="1" applyAlignment="1" applyProtection="1">
      <alignment horizontal="center" vertical="top" wrapText="1"/>
      <protection locked="0"/>
    </xf>
    <xf numFmtId="0" fontId="44" fillId="0" borderId="17" xfId="56" applyNumberFormat="1" applyFont="1" applyFill="1" applyBorder="1" applyAlignment="1" applyProtection="1">
      <alignment vertical="top" wrapText="1"/>
      <protection/>
    </xf>
    <xf numFmtId="0" fontId="9" fillId="0" borderId="0" xfId="0" applyFont="1" applyAlignment="1">
      <alignment vertical="top"/>
    </xf>
    <xf numFmtId="0" fontId="44" fillId="0" borderId="17" xfId="56" applyNumberFormat="1" applyFont="1" applyFill="1" applyBorder="1" applyAlignment="1" applyProtection="1">
      <alignment vertical="center" wrapText="1"/>
      <protection/>
    </xf>
    <xf numFmtId="0" fontId="9" fillId="0" borderId="10" xfId="0" applyNumberFormat="1" applyFont="1" applyBorder="1" applyAlignment="1">
      <alignment horizontal="center" vertical="top" wrapText="1"/>
    </xf>
    <xf numFmtId="0" fontId="62" fillId="38" borderId="10" xfId="56" applyFont="1" applyFill="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4" fillId="0" borderId="10" xfId="56" applyFont="1" applyBorder="1" applyAlignment="1" applyProtection="1">
      <alignment vertical="top" wrapText="1"/>
      <protection/>
    </xf>
    <xf numFmtId="49" fontId="2" fillId="0" borderId="10" xfId="0" applyNumberFormat="1" applyFont="1" applyBorder="1" applyAlignment="1">
      <alignment vertical="top" wrapText="1"/>
    </xf>
    <xf numFmtId="0" fontId="62" fillId="0" borderId="10" xfId="56" applyFont="1" applyBorder="1" applyAlignment="1" applyProtection="1">
      <alignment horizontal="center" vertical="top" wrapText="1"/>
      <protection locked="0"/>
    </xf>
    <xf numFmtId="1" fontId="2" fillId="38" borderId="10" xfId="0" applyNumberFormat="1" applyFont="1" applyFill="1" applyBorder="1" applyAlignment="1" applyProtection="1">
      <alignment horizontal="center" vertical="top" wrapText="1"/>
      <protection locked="0"/>
    </xf>
    <xf numFmtId="4" fontId="2" fillId="38" borderId="10" xfId="0" applyNumberFormat="1" applyFont="1" applyFill="1" applyBorder="1" applyAlignment="1" applyProtection="1">
      <alignment horizontal="center" vertical="top" wrapText="1"/>
      <protection locked="0"/>
    </xf>
    <xf numFmtId="0" fontId="62" fillId="0" borderId="10" xfId="56" applyFont="1" applyBorder="1" applyAlignment="1" applyProtection="1">
      <alignment horizontal="left" vertical="top" wrapText="1"/>
      <protection locked="0"/>
    </xf>
    <xf numFmtId="3" fontId="2" fillId="38" borderId="10" xfId="0" applyNumberFormat="1" applyFont="1" applyFill="1" applyBorder="1" applyAlignment="1" applyProtection="1">
      <alignment horizontal="center" vertical="top" wrapText="1"/>
      <protection locked="0"/>
    </xf>
    <xf numFmtId="2" fontId="2" fillId="38" borderId="10" xfId="0" applyNumberFormat="1" applyFont="1" applyFill="1" applyBorder="1" applyAlignment="1" applyProtection="1">
      <alignment horizontal="center" vertical="top" wrapText="1"/>
      <protection locked="0"/>
    </xf>
    <xf numFmtId="14" fontId="2" fillId="0" borderId="10" xfId="0" applyNumberFormat="1" applyFont="1" applyBorder="1" applyAlignment="1" applyProtection="1">
      <alignment horizontal="center" vertical="top" wrapText="1"/>
      <protection locked="0"/>
    </xf>
    <xf numFmtId="2" fontId="3" fillId="0" borderId="10" xfId="0" applyNumberFormat="1" applyFont="1" applyBorder="1" applyAlignment="1">
      <alignment horizontal="center" vertical="top" wrapText="1"/>
    </xf>
    <xf numFmtId="0" fontId="103" fillId="0" borderId="10" xfId="56" applyFill="1" applyBorder="1" applyAlignment="1" applyProtection="1">
      <alignment vertical="top" wrapText="1"/>
      <protection locked="0"/>
    </xf>
    <xf numFmtId="1" fontId="2" fillId="0" borderId="10" xfId="0" applyNumberFormat="1"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0" fillId="0" borderId="0" xfId="0" applyFill="1" applyAlignment="1">
      <alignment wrapText="1"/>
    </xf>
    <xf numFmtId="0" fontId="20" fillId="0" borderId="10" xfId="55" applyFill="1" applyBorder="1" applyAlignment="1" applyProtection="1">
      <alignment vertical="top" wrapText="1"/>
      <protection locked="0"/>
    </xf>
    <xf numFmtId="1" fontId="3"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4" fontId="3" fillId="0" borderId="10" xfId="0" applyNumberFormat="1" applyFont="1" applyFill="1" applyBorder="1" applyAlignment="1">
      <alignment horizontal="center" vertical="top" wrapText="1"/>
    </xf>
    <xf numFmtId="0" fontId="8" fillId="0" borderId="0" xfId="0" applyFont="1" applyFill="1" applyAlignment="1">
      <alignment/>
    </xf>
    <xf numFmtId="0" fontId="11" fillId="0" borderId="0" xfId="0" applyFont="1" applyAlignment="1">
      <alignment wrapText="1"/>
    </xf>
    <xf numFmtId="0" fontId="103" fillId="0" borderId="10" xfId="56" applyFill="1" applyBorder="1" applyAlignment="1" applyProtection="1">
      <alignment vertical="top" wrapText="1"/>
      <protection/>
    </xf>
    <xf numFmtId="49"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0" fontId="3" fillId="0" borderId="1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4" fillId="0" borderId="10" xfId="56" applyFont="1" applyFill="1" applyBorder="1" applyAlignment="1" applyProtection="1">
      <alignment vertical="top" wrapText="1"/>
      <protection locked="0"/>
    </xf>
    <xf numFmtId="0" fontId="9" fillId="0" borderId="10" xfId="0" applyFont="1" applyFill="1" applyBorder="1" applyAlignment="1">
      <alignment vertical="top" wrapText="1"/>
    </xf>
    <xf numFmtId="0" fontId="20" fillId="0" borderId="10" xfId="55" applyFill="1" applyBorder="1" applyAlignment="1" applyProtection="1">
      <alignment vertical="top" wrapText="1"/>
      <protection/>
    </xf>
    <xf numFmtId="0" fontId="2" fillId="0" borderId="11" xfId="0" applyFont="1" applyFill="1" applyBorder="1" applyAlignment="1" applyProtection="1">
      <alignment horizontal="left" vertical="top" wrapText="1"/>
      <protection locked="0"/>
    </xf>
    <xf numFmtId="0" fontId="2" fillId="0" borderId="12"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locked="0"/>
    </xf>
    <xf numFmtId="49" fontId="20" fillId="0" borderId="10" xfId="55" applyNumberFormat="1" applyFill="1" applyBorder="1" applyAlignment="1" applyProtection="1">
      <alignment horizontal="center" vertical="top" wrapText="1"/>
      <protection locked="0"/>
    </xf>
    <xf numFmtId="180" fontId="2" fillId="0" borderId="10" xfId="0" applyNumberFormat="1" applyFont="1" applyFill="1" applyBorder="1" applyAlignment="1" applyProtection="1">
      <alignment horizontal="center" vertical="top" wrapText="1"/>
      <protection locked="0"/>
    </xf>
    <xf numFmtId="2" fontId="2" fillId="0" borderId="10" xfId="0" applyNumberFormat="1" applyFont="1" applyFill="1" applyBorder="1" applyAlignment="1" applyProtection="1">
      <alignment vertical="top" wrapText="1"/>
      <protection locked="0"/>
    </xf>
    <xf numFmtId="0" fontId="47" fillId="0" borderId="0" xfId="0" applyFont="1" applyFill="1" applyAlignment="1">
      <alignment/>
    </xf>
    <xf numFmtId="0" fontId="2" fillId="0" borderId="10" xfId="0" applyFont="1" applyFill="1" applyBorder="1" applyAlignment="1" applyProtection="1">
      <alignment vertical="top"/>
      <protection locked="0"/>
    </xf>
    <xf numFmtId="0" fontId="4" fillId="0" borderId="10" xfId="55"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protection locked="0"/>
    </xf>
    <xf numFmtId="0" fontId="2" fillId="0" borderId="11" xfId="0"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0" fontId="20" fillId="0" borderId="10" xfId="55" applyFill="1" applyBorder="1" applyAlignment="1" applyProtection="1">
      <alignment horizontal="center" vertical="top" wrapText="1"/>
      <protection locked="0"/>
    </xf>
    <xf numFmtId="0" fontId="20" fillId="0" borderId="0" xfId="55" applyFill="1" applyAlignment="1" applyProtection="1">
      <alignment/>
      <protection/>
    </xf>
    <xf numFmtId="0" fontId="20" fillId="0" borderId="10" xfId="55" applyFont="1" applyFill="1" applyBorder="1" applyAlignment="1" applyProtection="1">
      <alignment vertical="top" wrapText="1"/>
      <protection locked="0"/>
    </xf>
    <xf numFmtId="0" fontId="3" fillId="0" borderId="10" xfId="0" applyFont="1" applyFill="1" applyBorder="1" applyAlignment="1">
      <alignment vertical="top" wrapText="1"/>
    </xf>
    <xf numFmtId="0" fontId="2" fillId="0" borderId="10" xfId="0" applyFont="1" applyFill="1" applyBorder="1" applyAlignment="1">
      <alignment horizontal="left" wrapText="1"/>
    </xf>
    <xf numFmtId="0" fontId="20" fillId="0" borderId="10" xfId="55" applyFill="1" applyBorder="1" applyAlignment="1" applyProtection="1">
      <alignment horizontal="left" wrapText="1"/>
      <protection/>
    </xf>
    <xf numFmtId="0" fontId="2" fillId="40" borderId="10" xfId="0" applyFont="1" applyFill="1" applyBorder="1" applyAlignment="1" applyProtection="1">
      <alignment vertical="top" wrapText="1"/>
      <protection locked="0"/>
    </xf>
    <xf numFmtId="49" fontId="9" fillId="38" borderId="10" xfId="0" applyNumberFormat="1" applyFont="1" applyFill="1" applyBorder="1" applyAlignment="1" applyProtection="1">
      <alignment horizontal="left" vertical="top" wrapText="1"/>
      <protection locked="0"/>
    </xf>
    <xf numFmtId="49" fontId="9" fillId="38" borderId="10" xfId="0" applyNumberFormat="1" applyFont="1" applyFill="1" applyBorder="1" applyAlignment="1" applyProtection="1">
      <alignment horizontal="center" vertical="top" wrapText="1"/>
      <protection locked="0"/>
    </xf>
    <xf numFmtId="49" fontId="48" fillId="38" borderId="10" xfId="0" applyNumberFormat="1" applyFont="1" applyFill="1" applyBorder="1" applyAlignment="1" applyProtection="1">
      <alignment vertical="top" wrapText="1"/>
      <protection locked="0"/>
    </xf>
    <xf numFmtId="0" fontId="9" fillId="38" borderId="10" xfId="0" applyNumberFormat="1" applyFont="1" applyFill="1" applyBorder="1" applyAlignment="1" applyProtection="1">
      <alignment horizontal="left" vertical="top" wrapText="1"/>
      <protection locked="0"/>
    </xf>
    <xf numFmtId="0" fontId="2" fillId="40" borderId="12" xfId="0" applyFont="1" applyFill="1" applyBorder="1" applyAlignment="1" applyProtection="1">
      <alignment horizontal="center" vertical="top" wrapText="1"/>
      <protection locked="0"/>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locked="0"/>
    </xf>
    <xf numFmtId="3" fontId="0" fillId="0" borderId="10" xfId="0" applyNumberFormat="1" applyFill="1" applyBorder="1" applyAlignment="1" applyProtection="1">
      <alignment horizontal="center" vertical="center"/>
      <protection locked="0"/>
    </xf>
    <xf numFmtId="0" fontId="0" fillId="0" borderId="0" xfId="0" applyFill="1" applyAlignment="1">
      <alignment vertical="center"/>
    </xf>
    <xf numFmtId="2" fontId="16" fillId="0" borderId="10" xfId="0" applyNumberFormat="1" applyFont="1" applyFill="1" applyBorder="1" applyAlignment="1" applyProtection="1">
      <alignment horizontal="center" vertical="center" wrapText="1"/>
      <protection locked="0"/>
    </xf>
    <xf numFmtId="0" fontId="110" fillId="0" borderId="0" xfId="0" applyFont="1" applyFill="1" applyAlignment="1">
      <alignment/>
    </xf>
    <xf numFmtId="0" fontId="110" fillId="0" borderId="0" xfId="0" applyFont="1" applyAlignment="1">
      <alignment/>
    </xf>
    <xf numFmtId="0" fontId="9" fillId="0" borderId="0" xfId="0" applyFont="1" applyFill="1" applyAlignment="1">
      <alignment wrapText="1"/>
    </xf>
    <xf numFmtId="0" fontId="29" fillId="0" borderId="10" xfId="0" applyFont="1" applyFill="1" applyBorder="1" applyAlignment="1" applyProtection="1">
      <alignment vertical="top" wrapText="1"/>
      <protection locked="0"/>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9"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wrapText="1"/>
      <protection locked="0"/>
    </xf>
    <xf numFmtId="0" fontId="9" fillId="0" borderId="10" xfId="0" applyFont="1" applyFill="1" applyBorder="1" applyAlignment="1" applyProtection="1">
      <alignment/>
      <protection locked="0"/>
    </xf>
    <xf numFmtId="0" fontId="9" fillId="0" borderId="18" xfId="0" applyFont="1" applyFill="1" applyBorder="1" applyAlignment="1" applyProtection="1">
      <alignment wrapText="1"/>
      <protection locked="0"/>
    </xf>
    <xf numFmtId="0" fontId="2" fillId="0" borderId="14"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2" fillId="0" borderId="14" xfId="0" applyFont="1" applyFill="1" applyBorder="1" applyAlignment="1" applyProtection="1">
      <alignment horizontal="center" vertical="top" wrapText="1"/>
      <protection locked="0"/>
    </xf>
    <xf numFmtId="0" fontId="103" fillId="0" borderId="14" xfId="56" applyFill="1" applyBorder="1" applyAlignment="1" applyProtection="1">
      <alignment horizontal="center" vertical="top" wrapText="1"/>
      <protection locked="0"/>
    </xf>
    <xf numFmtId="14" fontId="2" fillId="0" borderId="14" xfId="0" applyNumberFormat="1" applyFont="1" applyFill="1" applyBorder="1" applyAlignment="1" applyProtection="1">
      <alignment horizontal="center" vertical="top" wrapText="1"/>
      <protection locked="0"/>
    </xf>
    <xf numFmtId="2" fontId="3" fillId="0" borderId="14" xfId="0" applyNumberFormat="1" applyFont="1" applyFill="1" applyBorder="1" applyAlignment="1" applyProtection="1">
      <alignment horizontal="center" vertical="top" wrapText="1"/>
      <protection locked="0"/>
    </xf>
    <xf numFmtId="0" fontId="2" fillId="0" borderId="11" xfId="0" applyFont="1" applyFill="1" applyBorder="1" applyAlignment="1">
      <alignment vertical="top" wrapText="1"/>
    </xf>
    <xf numFmtId="3" fontId="3" fillId="0" borderId="10" xfId="0" applyNumberFormat="1" applyFont="1" applyFill="1" applyBorder="1" applyAlignment="1">
      <alignment horizontal="center" vertical="top"/>
    </xf>
    <xf numFmtId="16"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horizontal="center" wrapText="1"/>
    </xf>
    <xf numFmtId="0" fontId="0" fillId="0" borderId="0" xfId="0" applyFill="1" applyAlignment="1" applyProtection="1">
      <alignment/>
      <protection locked="0"/>
    </xf>
    <xf numFmtId="4" fontId="6" fillId="0" borderId="10" xfId="0" applyNumberFormat="1" applyFont="1" applyFill="1" applyBorder="1" applyAlignment="1" applyProtection="1">
      <alignment horizontal="center" wrapText="1"/>
      <protection locked="0"/>
    </xf>
    <xf numFmtId="0" fontId="20" fillId="0" borderId="10" xfId="55" applyFont="1" applyFill="1" applyBorder="1" applyAlignment="1" applyProtection="1">
      <alignment vertical="top" wrapText="1"/>
      <protection locked="0"/>
    </xf>
    <xf numFmtId="15" fontId="2" fillId="0" borderId="10" xfId="0" applyNumberFormat="1" applyFont="1" applyFill="1" applyBorder="1" applyAlignment="1">
      <alignment horizontal="center" vertical="top" wrapText="1"/>
    </xf>
    <xf numFmtId="0" fontId="29" fillId="0" borderId="10" xfId="0" applyFont="1" applyFill="1" applyBorder="1" applyAlignment="1" applyProtection="1">
      <alignment horizontal="left" vertical="top" wrapText="1"/>
      <protection locked="0"/>
    </xf>
    <xf numFmtId="0" fontId="103" fillId="0" borderId="10" xfId="56" applyNumberFormat="1" applyFill="1" applyBorder="1" applyAlignment="1" applyProtection="1">
      <alignment vertical="top" wrapText="1"/>
      <protection locked="0"/>
    </xf>
    <xf numFmtId="0" fontId="37" fillId="0" borderId="10" xfId="0" applyFont="1" applyFill="1" applyBorder="1" applyAlignment="1" applyProtection="1">
      <alignment horizontal="center" vertical="top"/>
      <protection locked="0"/>
    </xf>
    <xf numFmtId="0" fontId="29" fillId="0" borderId="10" xfId="0" applyFont="1" applyFill="1" applyBorder="1" applyAlignment="1" applyProtection="1">
      <alignment wrapText="1"/>
      <protection locked="0"/>
    </xf>
    <xf numFmtId="0" fontId="40" fillId="0" borderId="10" xfId="56" applyFont="1" applyFill="1" applyBorder="1" applyAlignment="1" applyProtection="1">
      <alignment horizontal="left" vertical="top" wrapText="1"/>
      <protection locked="0"/>
    </xf>
    <xf numFmtId="0" fontId="37" fillId="0" borderId="10" xfId="0" applyFont="1" applyFill="1" applyBorder="1" applyAlignment="1" applyProtection="1">
      <alignment horizontal="center" vertical="top" wrapText="1"/>
      <protection locked="0"/>
    </xf>
    <xf numFmtId="0" fontId="29" fillId="0" borderId="10" xfId="0" applyFont="1" applyFill="1" applyBorder="1" applyAlignment="1" applyProtection="1">
      <alignment horizontal="center"/>
      <protection locked="0"/>
    </xf>
    <xf numFmtId="3" fontId="37" fillId="0" borderId="10" xfId="0" applyNumberFormat="1" applyFont="1" applyFill="1" applyBorder="1" applyAlignment="1" applyProtection="1">
      <alignment horizontal="center" vertical="top"/>
      <protection locked="0"/>
    </xf>
    <xf numFmtId="4" fontId="29" fillId="0" borderId="10" xfId="0" applyNumberFormat="1" applyFont="1" applyFill="1" applyBorder="1" applyAlignment="1" applyProtection="1">
      <alignment horizontal="center" vertical="top" wrapText="1"/>
      <protection locked="0"/>
    </xf>
    <xf numFmtId="15" fontId="29" fillId="0" borderId="10" xfId="0" applyNumberFormat="1" applyFont="1" applyFill="1" applyBorder="1" applyAlignment="1" applyProtection="1">
      <alignment horizontal="center" vertical="top" wrapText="1"/>
      <protection locked="0"/>
    </xf>
    <xf numFmtId="0" fontId="2" fillId="0" borderId="0" xfId="0" applyFont="1" applyFill="1" applyAlignment="1">
      <alignment/>
    </xf>
    <xf numFmtId="0" fontId="4" fillId="0" borderId="10" xfId="56" applyFont="1" applyFill="1" applyBorder="1" applyAlignment="1" applyProtection="1">
      <alignment vertical="top" wrapText="1"/>
      <protection/>
    </xf>
    <xf numFmtId="0" fontId="2" fillId="0" borderId="10" xfId="0" applyFont="1" applyFill="1" applyBorder="1" applyAlignment="1">
      <alignment vertical="top"/>
    </xf>
    <xf numFmtId="0" fontId="8" fillId="0" borderId="0" xfId="0" applyFont="1" applyFill="1" applyAlignment="1">
      <alignment wrapText="1"/>
    </xf>
    <xf numFmtId="0" fontId="16" fillId="0" borderId="14" xfId="0" applyFont="1" applyBorder="1" applyAlignment="1">
      <alignment horizontal="center" vertical="center" wrapText="1"/>
    </xf>
    <xf numFmtId="3" fontId="16" fillId="0" borderId="14" xfId="0" applyNumberFormat="1" applyFont="1" applyFill="1" applyBorder="1" applyAlignment="1" applyProtection="1">
      <alignment horizontal="center" vertical="center" wrapText="1"/>
      <protection locked="0"/>
    </xf>
    <xf numFmtId="0" fontId="16" fillId="0" borderId="1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center" vertical="center" wrapText="1"/>
      <protection locked="0"/>
    </xf>
    <xf numFmtId="2" fontId="16" fillId="0" borderId="14" xfId="0" applyNumberFormat="1" applyFont="1" applyFill="1" applyBorder="1" applyAlignment="1" applyProtection="1">
      <alignment horizontal="center" vertical="center" wrapText="1"/>
      <protection locked="0"/>
    </xf>
    <xf numFmtId="3" fontId="16" fillId="0" borderId="10" xfId="0" applyNumberFormat="1" applyFont="1" applyFill="1" applyBorder="1" applyAlignment="1" applyProtection="1">
      <alignment horizontal="center" vertical="center"/>
      <protection locked="0"/>
    </xf>
    <xf numFmtId="2" fontId="16" fillId="0" borderId="10" xfId="0" applyNumberFormat="1" applyFont="1" applyFill="1" applyBorder="1" applyAlignment="1" applyProtection="1">
      <alignment horizontal="center" vertical="center"/>
      <protection locked="0"/>
    </xf>
    <xf numFmtId="0" fontId="16" fillId="0" borderId="21" xfId="0" applyFont="1" applyFill="1" applyBorder="1" applyAlignment="1">
      <alignment horizontal="center" vertical="center" wrapText="1"/>
    </xf>
    <xf numFmtId="0" fontId="16" fillId="0" borderId="10" xfId="0" applyFont="1" applyFill="1" applyBorder="1" applyAlignment="1" applyProtection="1">
      <alignment vertical="center" wrapText="1"/>
      <protection locked="0"/>
    </xf>
    <xf numFmtId="0" fontId="16" fillId="0" borderId="14" xfId="0" applyFont="1" applyFill="1" applyBorder="1" applyAlignment="1">
      <alignment vertical="center" wrapText="1"/>
    </xf>
    <xf numFmtId="0" fontId="16" fillId="0" borderId="10" xfId="0" applyFont="1" applyFill="1" applyBorder="1" applyAlignment="1">
      <alignment vertical="center" wrapText="1"/>
    </xf>
    <xf numFmtId="0" fontId="36" fillId="0" borderId="10" xfId="0" applyFont="1" applyBorder="1" applyAlignment="1" applyProtection="1">
      <alignment vertical="top" wrapText="1"/>
      <protection locked="0"/>
    </xf>
    <xf numFmtId="0" fontId="111" fillId="0" borderId="0" xfId="0" applyFont="1" applyAlignment="1">
      <alignment/>
    </xf>
    <xf numFmtId="0" fontId="111" fillId="0" borderId="0" xfId="0" applyFont="1" applyFill="1" applyAlignment="1">
      <alignment/>
    </xf>
    <xf numFmtId="0" fontId="112" fillId="0" borderId="10" xfId="56" applyFont="1" applyBorder="1" applyAlignment="1" applyProtection="1">
      <alignment vertical="top" wrapText="1"/>
      <protection locked="0"/>
    </xf>
    <xf numFmtId="0" fontId="9" fillId="0" borderId="10" xfId="0" applyNumberFormat="1" applyFont="1" applyFill="1" applyBorder="1" applyAlignment="1" applyProtection="1">
      <alignment vertical="top" wrapText="1"/>
      <protection locked="0"/>
    </xf>
    <xf numFmtId="0" fontId="9" fillId="0" borderId="10" xfId="0" applyNumberFormat="1" applyFont="1" applyFill="1" applyBorder="1" applyAlignment="1" applyProtection="1">
      <alignment horizontal="center" vertical="top" wrapText="1"/>
      <protection locked="0"/>
    </xf>
    <xf numFmtId="1" fontId="9" fillId="0" borderId="10" xfId="0" applyNumberFormat="1" applyFont="1" applyFill="1" applyBorder="1" applyAlignment="1" applyProtection="1">
      <alignment horizontal="center" vertical="top" wrapText="1"/>
      <protection locked="0"/>
    </xf>
    <xf numFmtId="0" fontId="4" fillId="0" borderId="10" xfId="0" applyNumberFormat="1" applyFont="1" applyFill="1" applyBorder="1" applyAlignment="1" applyProtection="1">
      <alignment vertical="top" wrapText="1"/>
      <protection locked="0"/>
    </xf>
    <xf numFmtId="1" fontId="9" fillId="0" borderId="10" xfId="0" applyNumberFormat="1" applyFont="1" applyFill="1" applyBorder="1" applyAlignment="1" applyProtection="1">
      <alignment vertical="top" wrapText="1"/>
      <protection locked="0"/>
    </xf>
    <xf numFmtId="49" fontId="9" fillId="0" borderId="10" xfId="0" applyNumberFormat="1" applyFont="1" applyBorder="1" applyAlignment="1" applyProtection="1" quotePrefix="1">
      <alignment vertical="top"/>
      <protection locked="0"/>
    </xf>
    <xf numFmtId="0" fontId="6" fillId="0" borderId="10" xfId="0" applyFont="1" applyFill="1" applyBorder="1" applyAlignment="1" applyProtection="1">
      <alignment horizontal="center" vertical="top" wrapText="1"/>
      <protection locked="0"/>
    </xf>
    <xf numFmtId="2" fontId="2" fillId="0" borderId="10" xfId="0" applyNumberFormat="1" applyFont="1" applyFill="1" applyBorder="1" applyAlignment="1" applyProtection="1" quotePrefix="1">
      <alignment vertical="top" wrapText="1"/>
      <protection locked="0"/>
    </xf>
    <xf numFmtId="2" fontId="6" fillId="0" borderId="10" xfId="0" applyNumberFormat="1" applyFont="1" applyFill="1" applyBorder="1" applyAlignment="1" applyProtection="1">
      <alignment horizontal="center" vertical="top" wrapText="1"/>
      <protection locked="0"/>
    </xf>
    <xf numFmtId="2" fontId="2" fillId="0" borderId="10" xfId="0" applyNumberFormat="1" applyFont="1" applyBorder="1" applyAlignment="1" applyProtection="1" quotePrefix="1">
      <alignment vertical="top" wrapText="1"/>
      <protection locked="0"/>
    </xf>
    <xf numFmtId="0" fontId="6" fillId="0" borderId="10" xfId="0" applyFont="1" applyBorder="1" applyAlignment="1" applyProtection="1">
      <alignment horizontal="center" vertical="top" wrapText="1"/>
      <protection locked="0"/>
    </xf>
    <xf numFmtId="180" fontId="2" fillId="0" borderId="10" xfId="0" applyNumberFormat="1" applyFont="1" applyBorder="1" applyAlignment="1" applyProtection="1">
      <alignment horizontal="center" vertical="top"/>
      <protection locked="0"/>
    </xf>
    <xf numFmtId="1" fontId="36" fillId="0" borderId="10" xfId="0" applyNumberFormat="1" applyFont="1" applyBorder="1" applyAlignment="1" applyProtection="1">
      <alignment vertical="top"/>
      <protection locked="0"/>
    </xf>
    <xf numFmtId="1" fontId="36" fillId="0" borderId="10" xfId="0" applyNumberFormat="1" applyFont="1" applyFill="1" applyBorder="1" applyAlignment="1" applyProtection="1">
      <alignment vertical="top"/>
      <protection locked="0"/>
    </xf>
    <xf numFmtId="0" fontId="9" fillId="0" borderId="10" xfId="0" applyFont="1" applyFill="1" applyBorder="1" applyAlignment="1" applyProtection="1">
      <alignment vertical="top"/>
      <protection locked="0"/>
    </xf>
    <xf numFmtId="0" fontId="9" fillId="0" borderId="10" xfId="0" applyFont="1" applyBorder="1" applyAlignment="1" applyProtection="1">
      <alignment vertical="top"/>
      <protection locked="0"/>
    </xf>
    <xf numFmtId="0" fontId="36" fillId="0" borderId="10" xfId="0" applyFont="1" applyFill="1" applyBorder="1" applyAlignment="1">
      <alignment vertical="top" wrapText="1"/>
    </xf>
    <xf numFmtId="0" fontId="9" fillId="38" borderId="10" xfId="0" applyFont="1" applyFill="1" applyBorder="1" applyAlignment="1" applyProtection="1">
      <alignment horizontal="center" vertical="top" wrapText="1"/>
      <protection locked="0"/>
    </xf>
    <xf numFmtId="0" fontId="62" fillId="0" borderId="10" xfId="55" applyFont="1" applyBorder="1" applyAlignment="1" applyProtection="1">
      <alignment vertical="top" wrapText="1"/>
      <protection locked="0"/>
    </xf>
    <xf numFmtId="2" fontId="111" fillId="0" borderId="10" xfId="0" applyNumberFormat="1" applyFont="1" applyBorder="1" applyAlignment="1" applyProtection="1" quotePrefix="1">
      <alignment vertical="top" wrapText="1"/>
      <protection locked="0"/>
    </xf>
    <xf numFmtId="0" fontId="112" fillId="0" borderId="10" xfId="56" applyFont="1" applyFill="1" applyBorder="1" applyAlignment="1" applyProtection="1">
      <alignment horizontal="center" vertical="top" wrapText="1"/>
      <protection locked="0"/>
    </xf>
    <xf numFmtId="0" fontId="112" fillId="0" borderId="10" xfId="56" applyFont="1" applyBorder="1" applyAlignment="1" applyProtection="1">
      <alignment horizontal="center" vertical="top" wrapText="1"/>
      <protection locked="0"/>
    </xf>
    <xf numFmtId="0" fontId="2" fillId="0" borderId="10" xfId="56" applyFont="1" applyBorder="1" applyAlignment="1" applyProtection="1">
      <alignment horizontal="center" vertical="top" wrapText="1"/>
      <protection locked="0"/>
    </xf>
    <xf numFmtId="0" fontId="111" fillId="0" borderId="10" xfId="0" applyFont="1" applyBorder="1" applyAlignment="1" applyProtection="1">
      <alignment vertical="top" wrapText="1"/>
      <protection locked="0"/>
    </xf>
    <xf numFmtId="0" fontId="112" fillId="0" borderId="10" xfId="56" applyFont="1" applyFill="1" applyBorder="1" applyAlignment="1" applyProtection="1">
      <alignment vertical="top" wrapText="1"/>
      <protection locked="0"/>
    </xf>
    <xf numFmtId="0" fontId="112" fillId="0" borderId="10" xfId="56" applyFont="1" applyFill="1" applyBorder="1" applyAlignment="1" applyProtection="1">
      <alignment vertical="top" wrapText="1"/>
      <protection/>
    </xf>
    <xf numFmtId="0" fontId="6" fillId="0" borderId="10" xfId="0" applyFont="1" applyBorder="1" applyAlignment="1" applyProtection="1">
      <alignment vertical="top" wrapText="1"/>
      <protection locked="0"/>
    </xf>
    <xf numFmtId="0" fontId="112" fillId="0" borderId="10" xfId="56" applyFont="1" applyBorder="1" applyAlignment="1" applyProtection="1">
      <alignment horizontal="justify" vertical="top"/>
      <protection locked="0"/>
    </xf>
    <xf numFmtId="49" fontId="9" fillId="0" borderId="10" xfId="0" applyNumberFormat="1" applyFont="1" applyFill="1" applyBorder="1" applyAlignment="1" applyProtection="1">
      <alignment horizontal="left" vertical="top" wrapText="1" shrinkToFit="1"/>
      <protection locked="0"/>
    </xf>
    <xf numFmtId="0" fontId="9" fillId="0" borderId="10" xfId="0" applyFont="1" applyBorder="1" applyAlignment="1" applyProtection="1">
      <alignment horizontal="center" vertical="top"/>
      <protection locked="0"/>
    </xf>
    <xf numFmtId="0" fontId="36" fillId="0" borderId="10" xfId="0" applyFont="1" applyFill="1" applyBorder="1" applyAlignment="1">
      <alignment vertical="top"/>
    </xf>
    <xf numFmtId="0" fontId="36" fillId="0" borderId="10" xfId="0" applyFont="1" applyBorder="1" applyAlignment="1" applyProtection="1">
      <alignment vertical="top"/>
      <protection locked="0"/>
    </xf>
    <xf numFmtId="49" fontId="2" fillId="0" borderId="10" xfId="0" applyNumberFormat="1" applyFont="1" applyFill="1" applyBorder="1" applyAlignment="1" applyProtection="1">
      <alignment vertical="top" wrapText="1"/>
      <protection locked="0"/>
    </xf>
    <xf numFmtId="49" fontId="2" fillId="0" borderId="10" xfId="0" applyNumberFormat="1" applyFont="1" applyFill="1" applyBorder="1" applyAlignment="1">
      <alignment vertical="top" wrapText="1"/>
    </xf>
    <xf numFmtId="0" fontId="9" fillId="0" borderId="10" xfId="0"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wrapText="1"/>
    </xf>
    <xf numFmtId="49" fontId="9" fillId="0" borderId="10" xfId="0" applyNumberFormat="1" applyFont="1" applyFill="1" applyBorder="1" applyAlignment="1" applyProtection="1">
      <alignment horizontal="center" vertical="top" wrapText="1"/>
      <protection locked="0"/>
    </xf>
    <xf numFmtId="49" fontId="9" fillId="0" borderId="10" xfId="0" applyNumberFormat="1" applyFont="1" applyBorder="1" applyAlignment="1">
      <alignment horizontal="center" vertical="top" wrapText="1"/>
    </xf>
    <xf numFmtId="49" fontId="9" fillId="0" borderId="10" xfId="0" applyNumberFormat="1" applyFont="1" applyFill="1" applyBorder="1" applyAlignment="1">
      <alignment horizontal="center" vertical="top" wrapText="1"/>
    </xf>
    <xf numFmtId="3" fontId="0" fillId="0" borderId="11" xfId="0" applyNumberFormat="1" applyFill="1" applyBorder="1" applyAlignment="1" applyProtection="1">
      <alignment horizontal="center" vertical="center"/>
      <protection locked="0"/>
    </xf>
    <xf numFmtId="0" fontId="36" fillId="0" borderId="10" xfId="0" applyFont="1" applyBorder="1" applyAlignment="1" applyProtection="1">
      <alignment wrapText="1"/>
      <protection locked="0"/>
    </xf>
    <xf numFmtId="0" fontId="112" fillId="0" borderId="10" xfId="56" applyFont="1" applyFill="1" applyBorder="1" applyAlignment="1" applyProtection="1">
      <alignment wrapText="1"/>
      <protection locked="0"/>
    </xf>
    <xf numFmtId="0" fontId="62" fillId="0" borderId="10" xfId="55" applyFont="1" applyBorder="1" applyAlignment="1" applyProtection="1">
      <alignment vertical="top" wrapText="1"/>
      <protection/>
    </xf>
    <xf numFmtId="0" fontId="62" fillId="0" borderId="10" xfId="55"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2" fontId="111" fillId="0" borderId="10" xfId="0" applyNumberFormat="1" applyFont="1" applyFill="1" applyBorder="1" applyAlignment="1" applyProtection="1" quotePrefix="1">
      <alignment vertical="top" wrapText="1"/>
      <protection locked="0"/>
    </xf>
    <xf numFmtId="0" fontId="9" fillId="0" borderId="10" xfId="0" applyNumberFormat="1" applyFont="1" applyFill="1" applyBorder="1" applyAlignment="1" applyProtection="1">
      <alignment horizontal="left" vertical="top" wrapText="1"/>
      <protection locked="0"/>
    </xf>
    <xf numFmtId="0" fontId="36" fillId="0" borderId="10" xfId="0" applyFont="1" applyFill="1" applyBorder="1" applyAlignment="1" applyProtection="1">
      <alignment vertical="top"/>
      <protection locked="0"/>
    </xf>
    <xf numFmtId="0" fontId="111" fillId="0" borderId="10" xfId="0" applyFont="1" applyBorder="1" applyAlignment="1" applyProtection="1">
      <alignment vertical="top"/>
      <protection locked="0"/>
    </xf>
    <xf numFmtId="0" fontId="36" fillId="0" borderId="10" xfId="0" applyFont="1" applyFill="1" applyBorder="1" applyAlignment="1">
      <alignment horizontal="center" vertical="top" wrapText="1"/>
    </xf>
    <xf numFmtId="0" fontId="113" fillId="0" borderId="10" xfId="0" applyFont="1" applyFill="1" applyBorder="1" applyAlignment="1">
      <alignment vertical="top"/>
    </xf>
    <xf numFmtId="0" fontId="111" fillId="0" borderId="10" xfId="0" applyFont="1" applyFill="1" applyBorder="1" applyAlignment="1" applyProtection="1">
      <alignment vertical="top" wrapText="1"/>
      <protection locked="0"/>
    </xf>
    <xf numFmtId="0" fontId="34" fillId="0" borderId="10" xfId="0" applyFont="1" applyBorder="1" applyAlignment="1" applyProtection="1">
      <alignment vertical="top" wrapText="1"/>
      <protection locked="0"/>
    </xf>
    <xf numFmtId="0" fontId="3" fillId="38" borderId="10" xfId="0" applyFont="1" applyFill="1" applyBorder="1" applyAlignment="1" applyProtection="1">
      <alignment horizontal="center" vertical="top" wrapText="1"/>
      <protection locked="0"/>
    </xf>
    <xf numFmtId="1" fontId="6"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quotePrefix="1">
      <alignment vertical="top" wrapText="1"/>
      <protection locked="0"/>
    </xf>
    <xf numFmtId="4" fontId="2" fillId="0" borderId="10" xfId="0" applyNumberFormat="1" applyFont="1" applyFill="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protection locked="0"/>
    </xf>
    <xf numFmtId="0" fontId="3" fillId="0" borderId="10" xfId="0" applyFont="1" applyFill="1" applyBorder="1" applyAlignment="1" applyProtection="1">
      <alignment horizontal="left" vertical="top" wrapText="1"/>
      <protection locked="0"/>
    </xf>
    <xf numFmtId="2" fontId="3" fillId="0" borderId="10" xfId="0" applyNumberFormat="1" applyFont="1" applyFill="1" applyBorder="1" applyAlignment="1" applyProtection="1">
      <alignment vertical="top" wrapText="1"/>
      <protection locked="0"/>
    </xf>
    <xf numFmtId="2" fontId="3" fillId="0" borderId="10" xfId="0" applyNumberFormat="1" applyFont="1" applyBorder="1" applyAlignment="1" applyProtection="1">
      <alignment vertical="top" wrapText="1"/>
      <protection locked="0"/>
    </xf>
    <xf numFmtId="2" fontId="3" fillId="0" borderId="10" xfId="0" applyNumberFormat="1" applyFont="1" applyBorder="1" applyAlignment="1">
      <alignment vertical="top" wrapText="1"/>
    </xf>
    <xf numFmtId="0" fontId="113" fillId="0" borderId="10" xfId="0" applyFont="1" applyFill="1" applyBorder="1" applyAlignment="1">
      <alignment vertical="top" wrapText="1"/>
    </xf>
    <xf numFmtId="0" fontId="113" fillId="0" borderId="10" xfId="0" applyFont="1" applyFill="1" applyBorder="1" applyAlignment="1">
      <alignment horizontal="center" vertical="top"/>
    </xf>
    <xf numFmtId="0" fontId="53" fillId="0" borderId="10" xfId="55" applyFont="1" applyFill="1" applyBorder="1" applyAlignment="1" applyProtection="1">
      <alignment vertical="top" wrapText="1"/>
      <protection locked="0"/>
    </xf>
    <xf numFmtId="0" fontId="9" fillId="0" borderId="10" xfId="0" applyNumberFormat="1" applyFont="1" applyBorder="1" applyAlignment="1" applyProtection="1">
      <alignment vertical="top" wrapText="1"/>
      <protection locked="0"/>
    </xf>
    <xf numFmtId="1" fontId="9" fillId="0" borderId="10" xfId="0" applyNumberFormat="1" applyFont="1" applyBorder="1" applyAlignment="1" applyProtection="1">
      <alignment horizontal="center" vertical="top" wrapText="1"/>
      <protection locked="0"/>
    </xf>
    <xf numFmtId="4" fontId="9" fillId="0" borderId="10" xfId="0" applyNumberFormat="1" applyFont="1" applyBorder="1" applyAlignment="1" applyProtection="1">
      <alignment horizontal="center" vertical="top" wrapText="1"/>
      <protection locked="0"/>
    </xf>
    <xf numFmtId="0" fontId="112" fillId="0" borderId="10" xfId="56" applyFont="1" applyBorder="1" applyAlignment="1" applyProtection="1">
      <alignment vertical="top" wrapText="1"/>
      <protection/>
    </xf>
    <xf numFmtId="0" fontId="112" fillId="0" borderId="10" xfId="56" applyFont="1" applyBorder="1" applyAlignment="1" applyProtection="1">
      <alignment vertical="top"/>
      <protection locked="0"/>
    </xf>
    <xf numFmtId="0" fontId="6" fillId="0" borderId="10" xfId="0"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0" fontId="9" fillId="0" borderId="10" xfId="0" applyFont="1" applyBorder="1" applyAlignment="1" applyProtection="1">
      <alignment horizontal="justify" vertical="top"/>
      <protection locked="0"/>
    </xf>
    <xf numFmtId="49" fontId="2" fillId="38" borderId="10" xfId="0" applyNumberFormat="1" applyFont="1" applyFill="1" applyBorder="1" applyAlignment="1">
      <alignment horizontal="center" vertical="top" wrapText="1"/>
    </xf>
    <xf numFmtId="0" fontId="2" fillId="0" borderId="10" xfId="0" applyNumberFormat="1" applyFont="1" applyBorder="1" applyAlignment="1">
      <alignment horizontal="center" vertical="top" wrapText="1"/>
    </xf>
    <xf numFmtId="0" fontId="2" fillId="0" borderId="10" xfId="0" applyFont="1" applyFill="1" applyBorder="1" applyAlignment="1" applyProtection="1">
      <alignment horizontal="left" vertical="center" wrapText="1"/>
      <protection locked="0"/>
    </xf>
    <xf numFmtId="0" fontId="111" fillId="0" borderId="10" xfId="0" applyFont="1" applyFill="1" applyBorder="1" applyAlignment="1">
      <alignment horizontal="center" vertical="top"/>
    </xf>
    <xf numFmtId="49" fontId="2" fillId="0" borderId="10" xfId="0" applyNumberFormat="1" applyFont="1" applyBorder="1" applyAlignment="1" applyProtection="1">
      <alignment horizontal="left" vertical="top" wrapText="1"/>
      <protection locked="0"/>
    </xf>
    <xf numFmtId="0" fontId="8"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111" fillId="0" borderId="10" xfId="0" applyFont="1" applyBorder="1" applyAlignment="1" applyProtection="1">
      <alignment horizontal="center" vertical="top" wrapText="1"/>
      <protection locked="0"/>
    </xf>
    <xf numFmtId="0" fontId="6" fillId="0" borderId="0" xfId="0" applyFont="1" applyBorder="1" applyAlignment="1">
      <alignment horizontal="center" vertical="top" wrapText="1"/>
    </xf>
    <xf numFmtId="0" fontId="6" fillId="33" borderId="12" xfId="0" applyFont="1" applyFill="1" applyBorder="1" applyAlignment="1">
      <alignment horizontal="center" vertical="top"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62" fillId="0" borderId="10" xfId="55" applyFont="1" applyFill="1" applyBorder="1" applyAlignment="1" applyProtection="1">
      <alignment horizontal="center" vertical="top" wrapText="1"/>
      <protection locked="0"/>
    </xf>
    <xf numFmtId="0" fontId="62" fillId="0" borderId="10" xfId="55" applyFont="1" applyBorder="1" applyAlignment="1" applyProtection="1">
      <alignment horizontal="center" vertical="top" wrapText="1"/>
      <protection locked="0"/>
    </xf>
    <xf numFmtId="0" fontId="62" fillId="0" borderId="10" xfId="55" applyFont="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62" fillId="0" borderId="0" xfId="55" applyFont="1" applyAlignment="1" applyProtection="1">
      <alignment horizontal="center" wrapText="1"/>
      <protection/>
    </xf>
    <xf numFmtId="0" fontId="36" fillId="38" borderId="10" xfId="0" applyFont="1" applyFill="1" applyBorder="1" applyAlignment="1" applyProtection="1">
      <alignment horizontal="left" vertical="top" wrapText="1"/>
      <protection locked="0"/>
    </xf>
    <xf numFmtId="0" fontId="36" fillId="0" borderId="10" xfId="0" applyFont="1" applyBorder="1" applyAlignment="1" applyProtection="1">
      <alignment horizontal="left" vertical="top" wrapText="1"/>
      <protection locked="0"/>
    </xf>
    <xf numFmtId="0" fontId="112" fillId="0" borderId="10" xfId="56" applyFont="1" applyBorder="1" applyAlignment="1" applyProtection="1">
      <alignment horizontal="left" vertical="top" wrapText="1"/>
      <protection locked="0"/>
    </xf>
    <xf numFmtId="0" fontId="4" fillId="38" borderId="10" xfId="56" applyFont="1" applyFill="1" applyBorder="1" applyAlignment="1" applyProtection="1">
      <alignment horizontal="left" vertical="top" wrapText="1"/>
      <protection locked="0"/>
    </xf>
    <xf numFmtId="0" fontId="50" fillId="0" borderId="10" xfId="0" applyFont="1" applyBorder="1" applyAlignment="1" applyProtection="1">
      <alignment vertical="top" wrapText="1"/>
      <protection locked="0"/>
    </xf>
    <xf numFmtId="0" fontId="50" fillId="0" borderId="10" xfId="56" applyFont="1" applyBorder="1" applyAlignment="1" applyProtection="1">
      <alignment vertical="top" wrapText="1"/>
      <protection locked="0"/>
    </xf>
    <xf numFmtId="0" fontId="112" fillId="0" borderId="10" xfId="56" applyFont="1" applyBorder="1" applyAlignment="1" applyProtection="1">
      <alignment horizontal="center" vertical="top" wrapText="1"/>
      <protection/>
    </xf>
    <xf numFmtId="0" fontId="112" fillId="0" borderId="10" xfId="56" applyFont="1" applyBorder="1" applyAlignment="1" applyProtection="1">
      <alignment horizontal="left" vertical="top" wrapText="1"/>
      <protection/>
    </xf>
    <xf numFmtId="0" fontId="2" fillId="0" borderId="10" xfId="56" applyFont="1" applyBorder="1" applyAlignment="1" applyProtection="1">
      <alignment vertical="top" wrapText="1"/>
      <protection locked="0"/>
    </xf>
    <xf numFmtId="0" fontId="112" fillId="0" borderId="10" xfId="56" applyFont="1" applyFill="1" applyBorder="1" applyAlignment="1" applyProtection="1">
      <alignment horizontal="justify" vertical="top" wrapText="1"/>
      <protection locked="0"/>
    </xf>
    <xf numFmtId="0" fontId="9" fillId="38" borderId="10" xfId="0" applyFont="1" applyFill="1" applyBorder="1" applyAlignment="1" applyProtection="1">
      <alignment vertical="top" wrapText="1"/>
      <protection locked="0"/>
    </xf>
    <xf numFmtId="4" fontId="9" fillId="0" borderId="10" xfId="0" applyNumberFormat="1" applyFont="1" applyBorder="1" applyAlignment="1">
      <alignment horizontal="center" vertical="top" wrapText="1"/>
    </xf>
    <xf numFmtId="4" fontId="9" fillId="38" borderId="10" xfId="0" applyNumberFormat="1" applyFont="1" applyFill="1" applyBorder="1" applyAlignment="1" applyProtection="1">
      <alignment horizontal="center" vertical="top" wrapText="1"/>
      <protection locked="0"/>
    </xf>
    <xf numFmtId="1" fontId="9" fillId="0" borderId="10" xfId="0" applyNumberFormat="1" applyFont="1" applyBorder="1" applyAlignment="1" applyProtection="1">
      <alignment horizontal="left" vertical="top" wrapText="1"/>
      <protection locked="0"/>
    </xf>
    <xf numFmtId="4" fontId="9" fillId="0" borderId="10" xfId="0" applyNumberFormat="1" applyFont="1" applyBorder="1" applyAlignment="1" applyProtection="1">
      <alignment horizontal="left" vertical="top" wrapText="1"/>
      <protection locked="0"/>
    </xf>
    <xf numFmtId="0" fontId="9" fillId="38" borderId="10" xfId="0" applyNumberFormat="1" applyFont="1" applyFill="1" applyBorder="1" applyAlignment="1" applyProtection="1">
      <alignment horizontal="center" vertical="top" wrapText="1"/>
      <protection locked="0"/>
    </xf>
    <xf numFmtId="0" fontId="67" fillId="0" borderId="10" xfId="0" applyFont="1" applyBorder="1" applyAlignment="1" applyProtection="1">
      <alignment vertical="top" wrapText="1"/>
      <protection locked="0"/>
    </xf>
    <xf numFmtId="0" fontId="9" fillId="0" borderId="10" xfId="0" applyFont="1" applyFill="1" applyBorder="1" applyAlignment="1" applyProtection="1">
      <alignment horizontal="justify" vertical="top" wrapText="1"/>
      <protection locked="0"/>
    </xf>
    <xf numFmtId="0" fontId="2" fillId="38" borderId="10" xfId="56" applyFont="1" applyFill="1" applyBorder="1" applyAlignment="1" applyProtection="1">
      <alignment vertical="top" wrapText="1"/>
      <protection locked="0"/>
    </xf>
    <xf numFmtId="0" fontId="36" fillId="0" borderId="10" xfId="0" applyFont="1" applyBorder="1" applyAlignment="1">
      <alignment horizontal="center" vertical="top" wrapText="1"/>
    </xf>
    <xf numFmtId="0" fontId="36" fillId="0" borderId="10" xfId="0" applyFont="1" applyBorder="1" applyAlignment="1">
      <alignment vertical="top" wrapText="1"/>
    </xf>
    <xf numFmtId="0" fontId="9" fillId="0" borderId="10" xfId="56" applyFont="1" applyBorder="1" applyAlignment="1" applyProtection="1">
      <alignment vertical="top" wrapText="1"/>
      <protection/>
    </xf>
    <xf numFmtId="0" fontId="9" fillId="0" borderId="10" xfId="0" applyFont="1" applyFill="1" applyBorder="1" applyAlignment="1" applyProtection="1">
      <alignment horizontal="left" vertical="top" wrapText="1"/>
      <protection locked="0"/>
    </xf>
    <xf numFmtId="1" fontId="9" fillId="0" borderId="10" xfId="0" applyNumberFormat="1" applyFont="1" applyFill="1" applyBorder="1" applyAlignment="1" applyProtection="1">
      <alignment horizontal="left" vertical="top" wrapText="1"/>
      <protection locked="0"/>
    </xf>
    <xf numFmtId="4" fontId="9" fillId="0" borderId="10" xfId="0" applyNumberFormat="1" applyFont="1" applyFill="1" applyBorder="1" applyAlignment="1" applyProtection="1">
      <alignment horizontal="left" vertical="top" wrapText="1"/>
      <protection locked="0"/>
    </xf>
    <xf numFmtId="49" fontId="62" fillId="38" borderId="10" xfId="55" applyNumberFormat="1" applyFont="1" applyFill="1" applyBorder="1" applyAlignment="1" applyProtection="1">
      <alignment horizontal="left" vertical="top" wrapText="1"/>
      <protection locked="0"/>
    </xf>
    <xf numFmtId="0" fontId="20" fillId="0" borderId="10" xfId="55" applyBorder="1" applyAlignment="1" applyProtection="1">
      <alignment horizontal="center" vertical="top" wrapText="1"/>
      <protection/>
    </xf>
    <xf numFmtId="0" fontId="0" fillId="0" borderId="0" xfId="0" applyFont="1" applyFill="1" applyAlignment="1">
      <alignment/>
    </xf>
    <xf numFmtId="2" fontId="9" fillId="0" borderId="10" xfId="0" applyNumberFormat="1" applyFont="1" applyFill="1" applyBorder="1" applyAlignment="1">
      <alignment vertical="top" wrapText="1"/>
    </xf>
    <xf numFmtId="0" fontId="2" fillId="38" borderId="10" xfId="0" applyFont="1" applyFill="1" applyBorder="1" applyAlignment="1">
      <alignment horizontal="left" vertical="top" wrapText="1"/>
    </xf>
    <xf numFmtId="0" fontId="9" fillId="0" borderId="10" xfId="56" applyFont="1" applyBorder="1" applyAlignment="1" applyProtection="1">
      <alignment horizontal="left" vertical="top" wrapText="1"/>
      <protection locked="0"/>
    </xf>
    <xf numFmtId="0" fontId="62" fillId="0" borderId="10" xfId="55" applyFont="1" applyBorder="1" applyAlignment="1" applyProtection="1">
      <alignment horizontal="left" vertical="top" wrapText="1"/>
      <protection/>
    </xf>
    <xf numFmtId="0" fontId="2" fillId="0" borderId="10" xfId="56" applyFont="1" applyFill="1" applyBorder="1" applyAlignment="1" applyProtection="1">
      <alignment horizontal="center" vertical="top" wrapText="1"/>
      <protection locked="0"/>
    </xf>
    <xf numFmtId="0" fontId="62" fillId="0" borderId="10" xfId="55" applyFont="1" applyFill="1" applyBorder="1" applyAlignment="1" applyProtection="1">
      <alignment horizontal="center" vertical="top" wrapText="1"/>
      <protection/>
    </xf>
    <xf numFmtId="0" fontId="112" fillId="0" borderId="10" xfId="56" applyFont="1" applyFill="1" applyBorder="1" applyAlignment="1" applyProtection="1">
      <alignment horizontal="center" vertical="top" wrapText="1"/>
      <protection/>
    </xf>
    <xf numFmtId="2" fontId="2" fillId="0" borderId="10" xfId="0" applyNumberFormat="1" applyFont="1" applyFill="1" applyBorder="1" applyAlignment="1" applyProtection="1">
      <alignment horizontal="center" vertical="top"/>
      <protection locked="0"/>
    </xf>
    <xf numFmtId="0" fontId="62" fillId="0" borderId="10" xfId="55" applyNumberFormat="1" applyFont="1" applyFill="1" applyBorder="1" applyAlignment="1" applyProtection="1">
      <alignment horizontal="center" vertical="top" wrapText="1"/>
      <protection locked="0"/>
    </xf>
    <xf numFmtId="0" fontId="62" fillId="0" borderId="10" xfId="55" applyFont="1" applyFill="1" applyBorder="1" applyAlignment="1" applyProtection="1">
      <alignment horizontal="center" vertical="top"/>
      <protection/>
    </xf>
    <xf numFmtId="49" fontId="114" fillId="38" borderId="10" xfId="56" applyNumberFormat="1" applyFont="1" applyFill="1" applyBorder="1" applyAlignment="1" applyProtection="1">
      <alignment horizontal="center" vertical="top" wrapText="1"/>
      <protection locked="0"/>
    </xf>
    <xf numFmtId="49" fontId="103" fillId="0" borderId="10" xfId="56" applyNumberFormat="1" applyFill="1" applyBorder="1" applyAlignment="1" applyProtection="1">
      <alignment horizontal="center" vertical="top" wrapText="1"/>
      <protection locked="0"/>
    </xf>
    <xf numFmtId="0" fontId="0" fillId="0" borderId="0" xfId="0" applyFill="1" applyBorder="1" applyAlignment="1">
      <alignment wrapText="1"/>
    </xf>
    <xf numFmtId="4" fontId="0" fillId="32" borderId="10" xfId="0" applyNumberFormat="1" applyFill="1" applyBorder="1" applyAlignment="1">
      <alignment horizontal="center" vertical="center"/>
    </xf>
    <xf numFmtId="4" fontId="0" fillId="32" borderId="19" xfId="0" applyNumberFormat="1" applyFill="1" applyBorder="1" applyAlignment="1">
      <alignment horizontal="center" vertical="center"/>
    </xf>
    <xf numFmtId="4" fontId="0" fillId="32" borderId="14" xfId="0" applyNumberFormat="1" applyFill="1" applyBorder="1" applyAlignment="1">
      <alignment horizontal="center" vertical="center"/>
    </xf>
    <xf numFmtId="4" fontId="0" fillId="32" borderId="19" xfId="0" applyNumberFormat="1" applyFill="1" applyBorder="1" applyAlignment="1" applyProtection="1">
      <alignment horizontal="center" vertical="center"/>
      <protection locked="0"/>
    </xf>
    <xf numFmtId="4" fontId="0" fillId="32" borderId="10" xfId="0" applyNumberFormat="1" applyFill="1" applyBorder="1" applyAlignment="1" applyProtection="1">
      <alignment horizontal="center" vertical="center"/>
      <protection locked="0"/>
    </xf>
    <xf numFmtId="4" fontId="0" fillId="32" borderId="11" xfId="0" applyNumberFormat="1" applyFill="1" applyBorder="1" applyAlignment="1">
      <alignment horizontal="center" vertical="center"/>
    </xf>
    <xf numFmtId="4" fontId="16" fillId="32" borderId="14" xfId="0" applyNumberFormat="1" applyFont="1" applyFill="1" applyBorder="1" applyAlignment="1">
      <alignment horizontal="center" vertical="center"/>
    </xf>
    <xf numFmtId="4" fontId="16" fillId="32" borderId="10" xfId="0" applyNumberFormat="1" applyFont="1" applyFill="1" applyBorder="1" applyAlignment="1">
      <alignment horizontal="center" vertical="center"/>
    </xf>
    <xf numFmtId="0" fontId="9" fillId="0" borderId="10" xfId="0" applyFont="1" applyFill="1" applyBorder="1" applyAlignment="1" applyProtection="1">
      <alignment horizontal="center" vertical="center" wrapText="1"/>
      <protection locked="0"/>
    </xf>
    <xf numFmtId="0" fontId="0" fillId="0" borderId="10" xfId="0" applyFill="1" applyBorder="1" applyAlignment="1">
      <alignment/>
    </xf>
    <xf numFmtId="0" fontId="9" fillId="0" borderId="10" xfId="0" applyFont="1" applyFill="1" applyBorder="1" applyAlignment="1">
      <alignment/>
    </xf>
    <xf numFmtId="0" fontId="103" fillId="0" borderId="10" xfId="56" applyFill="1" applyBorder="1" applyAlignment="1" applyProtection="1">
      <alignment/>
      <protection/>
    </xf>
    <xf numFmtId="0" fontId="6" fillId="0" borderId="10" xfId="0" applyFont="1" applyFill="1" applyBorder="1" applyAlignment="1">
      <alignment horizontal="center" vertical="top"/>
    </xf>
    <xf numFmtId="0" fontId="9" fillId="0" borderId="10" xfId="0" applyFont="1" applyFill="1" applyBorder="1" applyAlignment="1">
      <alignment horizontal="center" vertical="top"/>
    </xf>
    <xf numFmtId="14" fontId="2" fillId="0" borderId="10" xfId="0" applyNumberFormat="1" applyFont="1" applyFill="1" applyBorder="1" applyAlignment="1">
      <alignment horizontal="center" vertical="top" wrapText="1"/>
    </xf>
    <xf numFmtId="17" fontId="2" fillId="0" borderId="10" xfId="0" applyNumberFormat="1" applyFont="1" applyFill="1" applyBorder="1" applyAlignment="1" applyProtection="1">
      <alignment horizontal="left" vertical="top" wrapText="1"/>
      <protection locked="0"/>
    </xf>
    <xf numFmtId="0" fontId="16" fillId="0" borderId="10" xfId="0" applyFont="1" applyFill="1" applyBorder="1" applyAlignment="1" applyProtection="1">
      <alignment wrapText="1"/>
      <protection locked="0"/>
    </xf>
    <xf numFmtId="0" fontId="29" fillId="0" borderId="10" xfId="0" applyFont="1" applyFill="1" applyBorder="1" applyAlignment="1" applyProtection="1">
      <alignment wrapText="1"/>
      <protection locked="0"/>
    </xf>
    <xf numFmtId="0" fontId="16" fillId="0" borderId="10" xfId="0" applyFont="1" applyFill="1" applyBorder="1" applyAlignment="1" applyProtection="1">
      <alignment vertical="top" wrapText="1"/>
      <protection locked="0"/>
    </xf>
    <xf numFmtId="0" fontId="16" fillId="0" borderId="0" xfId="0" applyFont="1" applyFill="1" applyAlignment="1" applyProtection="1">
      <alignment vertical="top" wrapText="1"/>
      <protection locked="0"/>
    </xf>
    <xf numFmtId="0" fontId="29" fillId="0" borderId="11" xfId="0" applyFont="1" applyFill="1" applyBorder="1" applyAlignment="1" applyProtection="1">
      <alignment wrapText="1"/>
      <protection locked="0"/>
    </xf>
    <xf numFmtId="0" fontId="9" fillId="0" borderId="0" xfId="0" applyFont="1" applyFill="1" applyAlignment="1" applyProtection="1">
      <alignment horizontal="left" wrapText="1"/>
      <protection locked="0"/>
    </xf>
    <xf numFmtId="0" fontId="9" fillId="0" borderId="0" xfId="0" applyFont="1" applyFill="1" applyAlignment="1" applyProtection="1">
      <alignment horizontal="center" vertical="top" wrapText="1"/>
      <protection locked="0"/>
    </xf>
    <xf numFmtId="1" fontId="16" fillId="0" borderId="10" xfId="0" applyNumberFormat="1" applyFon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3" fontId="0" fillId="0" borderId="19" xfId="0" applyNumberFormat="1" applyFill="1" applyBorder="1" applyAlignment="1" applyProtection="1">
      <alignment horizontal="center" vertical="center"/>
      <protection locked="0"/>
    </xf>
    <xf numFmtId="0" fontId="2" fillId="0" borderId="0" xfId="0" applyFont="1" applyFill="1" applyBorder="1" applyAlignment="1" applyProtection="1">
      <alignment vertical="top" wrapText="1"/>
      <protection locked="0"/>
    </xf>
    <xf numFmtId="0" fontId="54" fillId="0" borderId="10" xfId="0" applyFont="1" applyBorder="1" applyAlignment="1" applyProtection="1">
      <alignment vertical="top" wrapText="1"/>
      <protection locked="0"/>
    </xf>
    <xf numFmtId="1" fontId="9" fillId="0" borderId="10" xfId="0" applyNumberFormat="1" applyFont="1" applyFill="1" applyBorder="1" applyAlignment="1" applyProtection="1">
      <alignment horizontal="center" vertical="top"/>
      <protection locked="0"/>
    </xf>
    <xf numFmtId="49" fontId="9" fillId="0" borderId="10" xfId="0" applyNumberFormat="1" applyFont="1" applyFill="1" applyBorder="1" applyAlignment="1" applyProtection="1">
      <alignment vertical="top" wrapText="1"/>
      <protection locked="0"/>
    </xf>
    <xf numFmtId="49" fontId="9" fillId="0" borderId="10" xfId="0" applyNumberFormat="1" applyFont="1" applyFill="1" applyBorder="1" applyAlignment="1">
      <alignment vertical="top" wrapText="1"/>
    </xf>
    <xf numFmtId="0" fontId="28" fillId="0" borderId="10" xfId="0" applyFont="1" applyBorder="1" applyAlignment="1" applyProtection="1">
      <alignment horizontal="center" vertical="top" wrapText="1"/>
      <protection locked="0"/>
    </xf>
    <xf numFmtId="0" fontId="31" fillId="0" borderId="10" xfId="0" applyFont="1" applyBorder="1" applyAlignment="1" applyProtection="1">
      <alignment vertical="top" wrapText="1"/>
      <protection locked="0"/>
    </xf>
    <xf numFmtId="4" fontId="6" fillId="0" borderId="10" xfId="0" applyNumberFormat="1" applyFont="1" applyFill="1" applyBorder="1" applyAlignment="1" applyProtection="1">
      <alignment horizontal="center" vertical="top" wrapText="1"/>
      <protection locked="0"/>
    </xf>
    <xf numFmtId="0" fontId="2" fillId="0" borderId="0" xfId="0" applyFont="1" applyAlignment="1">
      <alignment horizontal="center" vertical="top" wrapText="1"/>
    </xf>
    <xf numFmtId="0" fontId="111" fillId="0" borderId="0" xfId="0" applyFont="1" applyAlignment="1">
      <alignment horizontal="left" vertical="top"/>
    </xf>
    <xf numFmtId="0" fontId="111" fillId="0" borderId="10" xfId="0" applyFont="1" applyFill="1" applyBorder="1" applyAlignment="1">
      <alignment horizontal="center" vertical="top" wrapText="1"/>
    </xf>
    <xf numFmtId="0" fontId="8" fillId="0" borderId="0" xfId="0" applyFont="1" applyAlignment="1">
      <alignment horizontal="center" vertical="top" wrapText="1"/>
    </xf>
    <xf numFmtId="49"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2" fontId="3" fillId="0" borderId="0" xfId="0" applyNumberFormat="1" applyFont="1" applyBorder="1" applyAlignment="1">
      <alignment horizontal="center" vertical="top" wrapText="1"/>
    </xf>
    <xf numFmtId="0" fontId="3" fillId="0" borderId="0" xfId="0" applyFont="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2" fontId="6" fillId="33" borderId="12" xfId="0" applyNumberFormat="1" applyFont="1" applyFill="1" applyBorder="1" applyAlignment="1">
      <alignment horizontal="center" vertical="top" wrapText="1"/>
    </xf>
    <xf numFmtId="0" fontId="6" fillId="33" borderId="11" xfId="0" applyFont="1" applyFill="1" applyBorder="1" applyAlignment="1">
      <alignment horizontal="center" vertical="top" wrapText="1"/>
    </xf>
    <xf numFmtId="0" fontId="3" fillId="37" borderId="11" xfId="0" applyFont="1" applyFill="1" applyBorder="1" applyAlignment="1">
      <alignment horizontal="center" vertical="top" wrapText="1"/>
    </xf>
    <xf numFmtId="4" fontId="0" fillId="0" borderId="0" xfId="0" applyNumberFormat="1" applyFont="1" applyAlignment="1">
      <alignment horizontal="center" vertical="top" wrapText="1"/>
    </xf>
    <xf numFmtId="0" fontId="0" fillId="0" borderId="0" xfId="0" applyAlignment="1">
      <alignment horizontal="center" vertical="top" wrapText="1"/>
    </xf>
    <xf numFmtId="49" fontId="3" fillId="0" borderId="0" xfId="0" applyNumberFormat="1" applyFont="1" applyAlignment="1">
      <alignment horizontal="center" vertical="top" wrapText="1"/>
    </xf>
    <xf numFmtId="2" fontId="3" fillId="0" borderId="0" xfId="0" applyNumberFormat="1" applyFont="1" applyAlignment="1">
      <alignment horizontal="center" vertical="top" wrapText="1"/>
    </xf>
    <xf numFmtId="2" fontId="2" fillId="38" borderId="10" xfId="0" applyNumberFormat="1" applyFont="1" applyFill="1" applyBorder="1" applyAlignment="1">
      <alignment horizontal="center" vertical="top" wrapText="1"/>
    </xf>
    <xf numFmtId="0" fontId="62" fillId="0" borderId="10" xfId="55" applyFont="1" applyBorder="1" applyAlignment="1" applyProtection="1">
      <alignment horizontal="center" vertical="top" wrapText="1"/>
      <protection/>
    </xf>
    <xf numFmtId="0" fontId="2" fillId="0" borderId="10" xfId="55" applyFont="1" applyBorder="1" applyAlignment="1" applyProtection="1">
      <alignment horizontal="center" vertical="top" wrapText="1"/>
      <protection/>
    </xf>
    <xf numFmtId="0" fontId="36" fillId="0" borderId="10" xfId="0" applyFont="1" applyFill="1" applyBorder="1" applyAlignment="1" applyProtection="1">
      <alignment horizontal="center" vertical="top" wrapText="1"/>
      <protection locked="0"/>
    </xf>
    <xf numFmtId="0" fontId="36" fillId="0" borderId="10" xfId="0" applyFont="1" applyBorder="1" applyAlignment="1" applyProtection="1">
      <alignment horizontal="center" vertical="top" wrapText="1"/>
      <protection locked="0"/>
    </xf>
    <xf numFmtId="49" fontId="2" fillId="0" borderId="11" xfId="0" applyNumberFormat="1" applyFont="1" applyBorder="1" applyAlignment="1" applyProtection="1">
      <alignment horizontal="center" vertical="top" wrapText="1"/>
      <protection locked="0"/>
    </xf>
    <xf numFmtId="49" fontId="2" fillId="0" borderId="0" xfId="0" applyNumberFormat="1" applyFont="1" applyAlignment="1">
      <alignment horizontal="center" vertical="top" wrapText="1"/>
    </xf>
    <xf numFmtId="2" fontId="2" fillId="0" borderId="0" xfId="0" applyNumberFormat="1" applyFont="1" applyAlignment="1">
      <alignment horizontal="center" vertical="top" wrapText="1"/>
    </xf>
    <xf numFmtId="0" fontId="16" fillId="0" borderId="0" xfId="0" applyFont="1" applyAlignment="1">
      <alignment horizontal="center"/>
    </xf>
    <xf numFmtId="0" fontId="20" fillId="0" borderId="12" xfId="55" applyFill="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4" fillId="0" borderId="0" xfId="56" applyFont="1" applyFill="1" applyBorder="1" applyAlignment="1" applyProtection="1">
      <alignment vertical="top" wrapText="1"/>
      <protection locked="0"/>
    </xf>
    <xf numFmtId="0" fontId="4" fillId="0" borderId="12" xfId="56" applyFont="1" applyFill="1" applyBorder="1" applyAlignment="1" applyProtection="1">
      <alignment vertical="top" wrapText="1"/>
      <protection locked="0"/>
    </xf>
    <xf numFmtId="0" fontId="2" fillId="0" borderId="12" xfId="0" applyFont="1" applyFill="1" applyBorder="1" applyAlignment="1" applyProtection="1">
      <alignment vertical="top"/>
      <protection locked="0"/>
    </xf>
    <xf numFmtId="191" fontId="6" fillId="0" borderId="0" xfId="0" applyNumberFormat="1" applyFont="1" applyAlignment="1">
      <alignment horizontal="center"/>
    </xf>
    <xf numFmtId="0" fontId="2" fillId="0" borderId="0" xfId="0" applyFont="1" applyFill="1" applyBorder="1" applyAlignment="1" applyProtection="1">
      <alignment horizontal="center" vertical="top" wrapText="1"/>
      <protection locked="0"/>
    </xf>
    <xf numFmtId="0" fontId="3" fillId="0" borderId="10" xfId="56" applyFont="1" applyFill="1" applyBorder="1" applyAlignment="1" applyProtection="1">
      <alignment horizontal="center" vertical="top" wrapText="1"/>
      <protection locked="0"/>
    </xf>
    <xf numFmtId="180" fontId="2" fillId="38" borderId="10" xfId="0" applyNumberFormat="1" applyFont="1" applyFill="1" applyBorder="1" applyAlignment="1">
      <alignment horizontal="center" vertical="top" wrapText="1"/>
    </xf>
    <xf numFmtId="49" fontId="114" fillId="38" borderId="10" xfId="56" applyNumberFormat="1" applyFont="1" applyFill="1" applyBorder="1" applyAlignment="1" applyProtection="1">
      <alignment horizontal="center" vertical="top" wrapText="1"/>
      <protection/>
    </xf>
    <xf numFmtId="0" fontId="115" fillId="0" borderId="0" xfId="0" applyFont="1" applyAlignment="1">
      <alignment vertical="top" wrapText="1"/>
    </xf>
    <xf numFmtId="0" fontId="2" fillId="41" borderId="10" xfId="0" applyFont="1" applyFill="1" applyBorder="1" applyAlignment="1">
      <alignment vertical="top" wrapText="1"/>
    </xf>
    <xf numFmtId="0" fontId="6" fillId="0" borderId="10" xfId="0" applyFont="1" applyFill="1" applyBorder="1" applyAlignment="1" applyProtection="1">
      <alignment horizontal="center"/>
      <protection locked="0"/>
    </xf>
    <xf numFmtId="0" fontId="2" fillId="0" borderId="0" xfId="56" applyFont="1" applyFill="1" applyBorder="1" applyAlignment="1" applyProtection="1">
      <alignment horizontal="center" vertical="top" wrapText="1"/>
      <protection locked="0"/>
    </xf>
    <xf numFmtId="0" fontId="16" fillId="0" borderId="11" xfId="0" applyFont="1" applyFill="1" applyBorder="1" applyAlignment="1" applyProtection="1">
      <alignment vertical="center" wrapText="1"/>
      <protection locked="0"/>
    </xf>
    <xf numFmtId="0" fontId="35" fillId="0" borderId="10" xfId="56" applyFont="1" applyFill="1" applyBorder="1" applyAlignment="1" applyProtection="1">
      <alignment horizontal="center" vertical="top" wrapText="1"/>
      <protection/>
    </xf>
    <xf numFmtId="0" fontId="71" fillId="0" borderId="0" xfId="0" applyFont="1" applyAlignment="1">
      <alignment vertical="top" wrapText="1"/>
    </xf>
    <xf numFmtId="0" fontId="35" fillId="0" borderId="14" xfId="0" applyFont="1" applyBorder="1" applyAlignment="1">
      <alignment horizontal="center" vertical="top" wrapText="1"/>
    </xf>
    <xf numFmtId="0" fontId="35" fillId="38" borderId="10" xfId="0" applyFont="1" applyFill="1" applyBorder="1" applyAlignment="1">
      <alignment horizontal="center" vertical="top" wrapText="1"/>
    </xf>
    <xf numFmtId="0" fontId="35" fillId="38" borderId="12" xfId="0" applyFont="1" applyFill="1" applyBorder="1" applyAlignment="1">
      <alignment horizontal="center" vertical="top" wrapText="1"/>
    </xf>
    <xf numFmtId="0" fontId="35" fillId="0" borderId="10" xfId="0" applyFont="1" applyBorder="1" applyAlignment="1">
      <alignment horizontal="center" vertical="top" wrapText="1"/>
    </xf>
    <xf numFmtId="0" fontId="2" fillId="38" borderId="14" xfId="0" applyFont="1" applyFill="1" applyBorder="1" applyAlignment="1">
      <alignment vertical="top" wrapText="1"/>
    </xf>
    <xf numFmtId="0" fontId="116" fillId="0" borderId="0" xfId="0" applyFont="1" applyAlignment="1">
      <alignment vertical="top"/>
    </xf>
    <xf numFmtId="0" fontId="117" fillId="0" borderId="22" xfId="0" applyNumberFormat="1" applyFont="1" applyFill="1" applyBorder="1" applyAlignment="1" applyProtection="1">
      <alignment horizontal="left" vertical="top" wrapText="1"/>
      <protection/>
    </xf>
    <xf numFmtId="0" fontId="103" fillId="0" borderId="0" xfId="56" applyAlignment="1" applyProtection="1">
      <alignment wrapText="1"/>
      <protection/>
    </xf>
    <xf numFmtId="0" fontId="2" fillId="0" borderId="13" xfId="0" applyFont="1" applyFill="1" applyBorder="1" applyAlignment="1">
      <alignment horizontal="left" vertical="top" wrapText="1"/>
    </xf>
    <xf numFmtId="0" fontId="71" fillId="0" borderId="10" xfId="0" applyFont="1" applyFill="1" applyBorder="1" applyAlignment="1">
      <alignment vertical="top" wrapText="1"/>
    </xf>
    <xf numFmtId="1" fontId="71" fillId="0" borderId="10" xfId="0" applyNumberFormat="1" applyFont="1" applyFill="1" applyBorder="1" applyAlignment="1">
      <alignment horizontal="center" vertical="top" wrapText="1"/>
    </xf>
    <xf numFmtId="0" fontId="118" fillId="0" borderId="0" xfId="0" applyFont="1" applyAlignment="1">
      <alignment wrapText="1"/>
    </xf>
    <xf numFmtId="0" fontId="16" fillId="0" borderId="19"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center" vertical="center" wrapText="1"/>
      <protection locked="0"/>
    </xf>
    <xf numFmtId="3" fontId="16" fillId="0" borderId="19"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center" vertical="center" wrapText="1"/>
      <protection locked="0"/>
    </xf>
    <xf numFmtId="3" fontId="16" fillId="0" borderId="11" xfId="0" applyNumberFormat="1" applyFont="1" applyFill="1" applyBorder="1" applyAlignment="1" applyProtection="1">
      <alignment horizontal="center" vertical="center" wrapText="1"/>
      <protection locked="0"/>
    </xf>
    <xf numFmtId="0" fontId="16" fillId="0" borderId="14" xfId="0" applyFont="1" applyFill="1" applyBorder="1" applyAlignment="1" applyProtection="1">
      <alignment vertical="center" wrapText="1"/>
      <protection locked="0"/>
    </xf>
    <xf numFmtId="3" fontId="0" fillId="0" borderId="14" xfId="0" applyNumberFormat="1" applyFill="1" applyBorder="1" applyAlignment="1" applyProtection="1">
      <alignment horizontal="center" vertical="center"/>
      <protection locked="0"/>
    </xf>
    <xf numFmtId="0" fontId="16" fillId="0" borderId="19" xfId="0" applyFont="1" applyFill="1" applyBorder="1" applyAlignment="1" applyProtection="1">
      <alignment vertical="center" wrapText="1"/>
      <protection locked="0"/>
    </xf>
    <xf numFmtId="0" fontId="16" fillId="0" borderId="10" xfId="0" applyFont="1" applyFill="1" applyBorder="1" applyAlignment="1">
      <alignment/>
    </xf>
    <xf numFmtId="0" fontId="2" fillId="42" borderId="10" xfId="0" applyFont="1" applyFill="1" applyBorder="1" applyAlignment="1" applyProtection="1">
      <alignment horizontal="center"/>
      <protection locked="0"/>
    </xf>
    <xf numFmtId="0" fontId="119" fillId="0" borderId="10" xfId="0" applyFont="1" applyFill="1" applyBorder="1" applyAlignment="1">
      <alignment wrapText="1"/>
    </xf>
    <xf numFmtId="0" fontId="120" fillId="0" borderId="10" xfId="0" applyFont="1" applyFill="1" applyBorder="1" applyAlignment="1">
      <alignment wrapText="1"/>
    </xf>
    <xf numFmtId="0" fontId="28" fillId="0" borderId="10" xfId="0" applyFont="1" applyFill="1" applyBorder="1" applyAlignment="1">
      <alignment horizontal="center" vertical="top" wrapText="1"/>
    </xf>
    <xf numFmtId="0" fontId="71" fillId="0" borderId="10" xfId="0" applyFont="1" applyFill="1" applyBorder="1" applyAlignment="1">
      <alignment horizontal="center" vertical="top" wrapText="1"/>
    </xf>
    <xf numFmtId="0" fontId="121" fillId="0" borderId="10" xfId="56" applyFont="1" applyFill="1" applyBorder="1" applyAlignment="1" applyProtection="1">
      <alignment vertical="top" wrapText="1"/>
      <protection/>
    </xf>
    <xf numFmtId="49" fontId="71" fillId="0" borderId="10" xfId="0" applyNumberFormat="1" applyFont="1" applyFill="1" applyBorder="1" applyAlignment="1">
      <alignment horizontal="center" vertical="top" wrapText="1"/>
    </xf>
    <xf numFmtId="180" fontId="71" fillId="0" borderId="10" xfId="0" applyNumberFormat="1" applyFont="1" applyFill="1" applyBorder="1" applyAlignment="1">
      <alignment horizontal="center" vertical="top" wrapText="1"/>
    </xf>
    <xf numFmtId="4" fontId="71" fillId="0" borderId="10" xfId="0" applyNumberFormat="1" applyFont="1" applyFill="1" applyBorder="1" applyAlignment="1">
      <alignment horizontal="center" vertical="top" wrapText="1"/>
    </xf>
    <xf numFmtId="49" fontId="113" fillId="0" borderId="0" xfId="0" applyNumberFormat="1" applyFont="1" applyFill="1" applyAlignment="1">
      <alignment vertical="top"/>
    </xf>
    <xf numFmtId="0" fontId="120" fillId="0" borderId="10" xfId="0" applyFont="1" applyFill="1" applyBorder="1" applyAlignment="1">
      <alignment vertical="top" wrapText="1"/>
    </xf>
    <xf numFmtId="0" fontId="72" fillId="0" borderId="10" xfId="56" applyFont="1" applyFill="1" applyBorder="1" applyAlignment="1" applyProtection="1">
      <alignment vertical="top" wrapText="1"/>
      <protection/>
    </xf>
    <xf numFmtId="180" fontId="2" fillId="0" borderId="10" xfId="0" applyNumberFormat="1" applyFont="1" applyFill="1" applyBorder="1" applyAlignment="1">
      <alignment horizontal="center" vertical="top" wrapText="1"/>
    </xf>
    <xf numFmtId="3" fontId="3" fillId="0" borderId="10" xfId="0" applyNumberFormat="1"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2" xfId="0" applyFont="1" applyFill="1" applyBorder="1" applyAlignment="1" applyProtection="1">
      <alignment vertical="top" wrapText="1"/>
      <protection locked="0"/>
    </xf>
    <xf numFmtId="49" fontId="9" fillId="0" borderId="12" xfId="0" applyNumberFormat="1" applyFont="1" applyFill="1" applyBorder="1" applyAlignment="1" applyProtection="1">
      <alignment horizontal="center" vertical="top" wrapText="1"/>
      <protection locked="0"/>
    </xf>
    <xf numFmtId="3" fontId="6" fillId="0" borderId="11" xfId="0" applyNumberFormat="1" applyFont="1" applyFill="1" applyBorder="1" applyAlignment="1" applyProtection="1">
      <alignment horizontal="center" vertical="top" wrapText="1"/>
      <protection locked="0"/>
    </xf>
    <xf numFmtId="4" fontId="6" fillId="0" borderId="11" xfId="0" applyNumberFormat="1" applyFont="1" applyFill="1" applyBorder="1" applyAlignment="1" applyProtection="1">
      <alignment horizontal="center" vertical="top" wrapText="1"/>
      <protection locked="0"/>
    </xf>
    <xf numFmtId="0" fontId="9" fillId="0" borderId="10" xfId="0" applyFont="1" applyFill="1" applyBorder="1" applyAlignment="1">
      <alignment vertical="top"/>
    </xf>
    <xf numFmtId="0" fontId="2" fillId="0" borderId="10" xfId="0" applyNumberFormat="1" applyFont="1" applyFill="1" applyBorder="1" applyAlignment="1">
      <alignment horizontal="center" vertical="top" wrapText="1"/>
    </xf>
    <xf numFmtId="3" fontId="9" fillId="0" borderId="10" xfId="0" applyNumberFormat="1" applyFont="1" applyFill="1" applyBorder="1" applyAlignment="1" applyProtection="1">
      <alignment horizontal="center" vertical="top" wrapText="1"/>
      <protection locked="0"/>
    </xf>
    <xf numFmtId="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lignment wrapText="1"/>
    </xf>
    <xf numFmtId="0" fontId="20" fillId="0" borderId="10" xfId="55" applyFill="1" applyBorder="1" applyAlignment="1" applyProtection="1">
      <alignment horizontal="left" vertical="top" wrapText="1"/>
      <protection/>
    </xf>
    <xf numFmtId="2" fontId="9" fillId="0" borderId="10" xfId="0" applyNumberFormat="1" applyFont="1" applyFill="1" applyBorder="1" applyAlignment="1" applyProtection="1">
      <alignment vertical="top" wrapText="1"/>
      <protection locked="0"/>
    </xf>
    <xf numFmtId="0" fontId="9" fillId="0" borderId="10" xfId="0" applyFont="1" applyFill="1" applyBorder="1" applyAlignment="1" applyProtection="1">
      <alignment horizontal="center" vertical="top"/>
      <protection locked="0"/>
    </xf>
    <xf numFmtId="0" fontId="122" fillId="0" borderId="23" xfId="0" applyFont="1" applyFill="1" applyBorder="1" applyAlignment="1">
      <alignment horizontal="center" vertical="top"/>
    </xf>
    <xf numFmtId="0" fontId="122" fillId="0" borderId="10" xfId="0" applyFont="1" applyFill="1" applyBorder="1" applyAlignment="1">
      <alignment horizontal="center" vertical="top"/>
    </xf>
    <xf numFmtId="0" fontId="62" fillId="0" borderId="10" xfId="56" applyFont="1" applyFill="1" applyBorder="1" applyAlignment="1" applyProtection="1">
      <alignment horizontal="center" vertical="top" wrapText="1"/>
      <protection locked="0"/>
    </xf>
    <xf numFmtId="0" fontId="36" fillId="0" borderId="10" xfId="0" applyFont="1" applyFill="1" applyBorder="1" applyAlignment="1" applyProtection="1">
      <alignment vertical="top" wrapText="1"/>
      <protection locked="0"/>
    </xf>
    <xf numFmtId="49" fontId="111" fillId="0" borderId="10" xfId="0" applyNumberFormat="1" applyFont="1" applyFill="1" applyBorder="1" applyAlignment="1" applyProtection="1">
      <alignment horizontal="center" vertical="top" wrapText="1"/>
      <protection locked="0"/>
    </xf>
    <xf numFmtId="49" fontId="9" fillId="0" borderId="10" xfId="0" applyNumberFormat="1" applyFont="1" applyFill="1" applyBorder="1" applyAlignment="1" applyProtection="1">
      <alignment horizontal="left" vertical="top" wrapText="1"/>
      <protection locked="0"/>
    </xf>
    <xf numFmtId="49" fontId="112" fillId="0" borderId="10" xfId="56" applyNumberFormat="1" applyFont="1" applyFill="1" applyBorder="1" applyAlignment="1" applyProtection="1">
      <alignment horizontal="center" vertical="top" wrapText="1"/>
      <protection locked="0"/>
    </xf>
    <xf numFmtId="0" fontId="111" fillId="0" borderId="10" xfId="0" applyFont="1" applyFill="1" applyBorder="1" applyAlignment="1" applyProtection="1">
      <alignment horizontal="center" vertical="top"/>
      <protection locked="0"/>
    </xf>
    <xf numFmtId="49" fontId="9" fillId="0" borderId="10" xfId="0" applyNumberFormat="1" applyFont="1" applyFill="1" applyBorder="1" applyAlignment="1" applyProtection="1">
      <alignment horizontal="center" vertical="top"/>
      <protection locked="0"/>
    </xf>
    <xf numFmtId="0" fontId="9" fillId="0" borderId="10" xfId="0" applyNumberFormat="1" applyFont="1" applyFill="1" applyBorder="1" applyAlignment="1" applyProtection="1">
      <alignment horizontal="center" vertical="top"/>
      <protection locked="0"/>
    </xf>
    <xf numFmtId="49" fontId="50" fillId="0" borderId="10" xfId="0" applyNumberFormat="1" applyFont="1" applyFill="1" applyBorder="1" applyAlignment="1" applyProtection="1">
      <alignment horizontal="center" vertical="top" wrapText="1"/>
      <protection locked="0"/>
    </xf>
    <xf numFmtId="2" fontId="9" fillId="0" borderId="10" xfId="0" applyNumberFormat="1" applyFont="1" applyFill="1" applyBorder="1" applyAlignment="1" applyProtection="1">
      <alignment horizontal="center" vertical="top" wrapText="1"/>
      <protection locked="0"/>
    </xf>
    <xf numFmtId="49" fontId="111" fillId="0" borderId="10" xfId="0" applyNumberFormat="1" applyFont="1" applyFill="1" applyBorder="1" applyAlignment="1" applyProtection="1">
      <alignment vertical="top" wrapText="1"/>
      <protection locked="0"/>
    </xf>
    <xf numFmtId="185" fontId="9" fillId="0" borderId="10" xfId="0" applyNumberFormat="1" applyFont="1" applyFill="1" applyBorder="1" applyAlignment="1" applyProtection="1">
      <alignment horizontal="center" vertical="top"/>
      <protection locked="0"/>
    </xf>
    <xf numFmtId="0" fontId="29" fillId="0" borderId="10" xfId="0" applyFont="1" applyFill="1" applyBorder="1" applyAlignment="1">
      <alignment horizontal="left" vertical="center" wrapText="1"/>
    </xf>
    <xf numFmtId="49" fontId="2" fillId="0" borderId="10" xfId="0" applyNumberFormat="1" applyFont="1" applyFill="1" applyBorder="1" applyAlignment="1">
      <alignment horizontal="left" wrapText="1"/>
    </xf>
    <xf numFmtId="0" fontId="52" fillId="0" borderId="0" xfId="0" applyFont="1" applyFill="1" applyAlignment="1" applyProtection="1">
      <alignment horizontal="left" vertical="center" indent="3"/>
      <protection locked="0"/>
    </xf>
    <xf numFmtId="15" fontId="2" fillId="0" borderId="10" xfId="0" applyNumberFormat="1" applyFont="1" applyFill="1" applyBorder="1" applyAlignment="1" applyProtection="1">
      <alignment horizontal="center" vertical="top" wrapText="1"/>
      <protection locked="0"/>
    </xf>
    <xf numFmtId="0" fontId="9" fillId="0" borderId="0" xfId="0" applyFont="1" applyFill="1" applyAlignment="1">
      <alignment/>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3" fillId="0" borderId="10" xfId="56"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3" fillId="0" borderId="10" xfId="56" applyFill="1" applyBorder="1" applyAlignment="1" applyProtection="1">
      <alignment vertical="center" wrapText="1"/>
      <protection/>
    </xf>
    <xf numFmtId="3"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53" fillId="0" borderId="10" xfId="56" applyFont="1" applyFill="1" applyBorder="1" applyAlignment="1" applyProtection="1">
      <alignment vertical="center" wrapText="1"/>
      <protection/>
    </xf>
    <xf numFmtId="0" fontId="70" fillId="0" borderId="0" xfId="0" applyFont="1" applyFill="1" applyAlignment="1">
      <alignment/>
    </xf>
    <xf numFmtId="0" fontId="123" fillId="0" borderId="0" xfId="0" applyFont="1" applyFill="1" applyAlignment="1">
      <alignment/>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14" fillId="0" borderId="10" xfId="56" applyFont="1" applyFill="1" applyBorder="1" applyAlignment="1" applyProtection="1">
      <alignment vertical="top" wrapText="1"/>
      <protection/>
    </xf>
    <xf numFmtId="2" fontId="3"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top"/>
    </xf>
    <xf numFmtId="0" fontId="2" fillId="0" borderId="11" xfId="0" applyFont="1" applyFill="1" applyBorder="1" applyAlignment="1">
      <alignment horizontal="center" vertical="center" wrapText="1"/>
    </xf>
    <xf numFmtId="3" fontId="3" fillId="0" borderId="10" xfId="0" applyNumberFormat="1" applyFont="1" applyFill="1" applyBorder="1" applyAlignment="1">
      <alignment horizontal="center" vertical="center"/>
    </xf>
    <xf numFmtId="17" fontId="2" fillId="0" borderId="10" xfId="0" applyNumberFormat="1" applyFont="1" applyFill="1" applyBorder="1" applyAlignment="1">
      <alignment vertical="top" wrapText="1"/>
    </xf>
    <xf numFmtId="0" fontId="3"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22" fillId="0" borderId="10"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6" fillId="0" borderId="10" xfId="0" applyFont="1" applyFill="1" applyBorder="1" applyAlignment="1" applyProtection="1">
      <alignment vertical="top" wrapText="1"/>
      <protection locked="0"/>
    </xf>
    <xf numFmtId="0" fontId="22" fillId="0" borderId="10" xfId="0" applyFont="1" applyFill="1" applyBorder="1" applyAlignment="1" applyProtection="1">
      <alignment horizontal="center" vertical="top" wrapText="1"/>
      <protection locked="0"/>
    </xf>
    <xf numFmtId="0" fontId="30" fillId="0" borderId="10" xfId="0" applyFont="1" applyFill="1" applyBorder="1" applyAlignment="1" applyProtection="1">
      <alignment horizontal="justify" vertical="center" wrapText="1"/>
      <protection locked="0"/>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30" fillId="0" borderId="10" xfId="0" applyFont="1" applyFill="1" applyBorder="1" applyAlignment="1">
      <alignment horizontal="justify" vertical="center" wrapText="1"/>
    </xf>
    <xf numFmtId="0" fontId="28" fillId="0" borderId="10" xfId="0" applyFont="1" applyFill="1" applyBorder="1" applyAlignment="1">
      <alignment vertical="top" wrapText="1"/>
    </xf>
    <xf numFmtId="0" fontId="26" fillId="0" borderId="10" xfId="0" applyFont="1" applyFill="1" applyBorder="1" applyAlignment="1">
      <alignment vertical="top" wrapText="1"/>
    </xf>
    <xf numFmtId="0" fontId="22" fillId="0" borderId="10" xfId="0" applyFont="1" applyFill="1" applyBorder="1" applyAlignment="1" applyProtection="1">
      <alignment vertical="top" wrapText="1"/>
      <protection locked="0"/>
    </xf>
    <xf numFmtId="0" fontId="28" fillId="0" borderId="10" xfId="0" applyFont="1" applyFill="1" applyBorder="1" applyAlignment="1" applyProtection="1">
      <alignment vertical="top" wrapText="1"/>
      <protection locked="0"/>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24" fillId="0" borderId="10" xfId="0" applyFont="1" applyFill="1" applyBorder="1" applyAlignment="1">
      <alignment vertical="top" wrapText="1"/>
    </xf>
    <xf numFmtId="0" fontId="26" fillId="0" borderId="10" xfId="0" applyFont="1" applyFill="1" applyBorder="1" applyAlignment="1">
      <alignment vertical="top" wrapText="1"/>
    </xf>
    <xf numFmtId="182" fontId="58" fillId="0" borderId="0" xfId="47" applyFont="1" applyFill="1" applyAlignment="1">
      <alignment vertical="top" wrapText="1"/>
      <protection/>
    </xf>
    <xf numFmtId="182" fontId="58" fillId="0" borderId="15" xfId="47" applyFont="1" applyFill="1" applyBorder="1" applyAlignment="1">
      <alignment vertical="top" wrapText="1"/>
      <protection/>
    </xf>
    <xf numFmtId="182" fontId="58" fillId="0" borderId="15" xfId="47" applyFont="1" applyFill="1" applyBorder="1" applyAlignment="1">
      <alignment horizontal="center" vertical="top" wrapText="1"/>
      <protection/>
    </xf>
    <xf numFmtId="182" fontId="60" fillId="0" borderId="15" xfId="47" applyFont="1" applyFill="1" applyBorder="1" applyAlignment="1">
      <alignment horizontal="center" vertical="top" wrapText="1"/>
      <protection/>
    </xf>
    <xf numFmtId="182" fontId="58" fillId="0" borderId="15" xfId="47" applyFont="1" applyFill="1" applyBorder="1" applyAlignment="1">
      <alignment vertical="center" wrapText="1"/>
      <protection/>
    </xf>
    <xf numFmtId="182" fontId="58" fillId="0" borderId="15" xfId="47" applyFont="1" applyFill="1" applyBorder="1" applyAlignment="1">
      <alignment horizontal="center" vertical="center" wrapText="1"/>
      <protection/>
    </xf>
    <xf numFmtId="182" fontId="58" fillId="0" borderId="0" xfId="47" applyFont="1" applyFill="1" applyAlignment="1">
      <alignment horizontal="center" vertical="center" wrapText="1"/>
      <protection/>
    </xf>
    <xf numFmtId="180" fontId="61" fillId="0" borderId="15" xfId="47" applyNumberFormat="1" applyFont="1" applyFill="1" applyBorder="1" applyAlignment="1">
      <alignment horizontal="center" vertical="center" wrapText="1"/>
      <protection/>
    </xf>
    <xf numFmtId="183" fontId="7" fillId="0" borderId="15" xfId="47" applyNumberFormat="1" applyFont="1" applyFill="1" applyBorder="1" applyAlignment="1">
      <alignment horizontal="center" vertical="center" wrapText="1"/>
      <protection/>
    </xf>
    <xf numFmtId="184" fontId="7" fillId="0" borderId="24" xfId="47" applyNumberFormat="1" applyFont="1" applyFill="1" applyBorder="1" applyAlignment="1">
      <alignment horizontal="center" vertical="center" wrapText="1"/>
      <protection/>
    </xf>
    <xf numFmtId="182" fontId="60" fillId="0" borderId="24" xfId="47" applyFont="1" applyFill="1" applyBorder="1" applyAlignment="1">
      <alignment horizontal="center" vertical="top" wrapText="1"/>
      <protection/>
    </xf>
    <xf numFmtId="0" fontId="22" fillId="0" borderId="23" xfId="0" applyFont="1" applyFill="1" applyBorder="1" applyAlignment="1">
      <alignment horizontal="center" vertical="top"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3" fillId="0" borderId="10" xfId="56" applyFill="1" applyBorder="1" applyAlignment="1" applyProtection="1">
      <alignment horizontal="center" vertical="center" wrapText="1"/>
      <protection/>
    </xf>
    <xf numFmtId="0" fontId="22" fillId="0" borderId="23" xfId="0" applyFont="1" applyFill="1" applyBorder="1" applyAlignment="1">
      <alignment horizontal="center" vertical="center" wrapText="1"/>
    </xf>
    <xf numFmtId="0" fontId="55" fillId="0" borderId="0" xfId="0" applyFont="1" applyFill="1" applyAlignment="1">
      <alignment wrapText="1"/>
    </xf>
    <xf numFmtId="0" fontId="56" fillId="0" borderId="0" xfId="0" applyFont="1" applyFill="1" applyAlignment="1">
      <alignment wrapText="1"/>
    </xf>
    <xf numFmtId="0" fontId="30" fillId="0" borderId="25" xfId="0" applyFont="1" applyFill="1" applyBorder="1" applyAlignment="1">
      <alignment horizontal="left" vertical="top"/>
    </xf>
    <xf numFmtId="0" fontId="30" fillId="0" borderId="15" xfId="0" applyFont="1" applyFill="1" applyBorder="1" applyAlignment="1">
      <alignment vertical="top"/>
    </xf>
    <xf numFmtId="0" fontId="22" fillId="0" borderId="15" xfId="0" applyFont="1" applyFill="1" applyBorder="1" applyAlignment="1">
      <alignment vertical="top" wrapText="1"/>
    </xf>
    <xf numFmtId="0" fontId="26" fillId="0" borderId="26" xfId="0" applyFont="1" applyFill="1" applyBorder="1" applyAlignment="1">
      <alignment vertical="top" wrapText="1"/>
    </xf>
    <xf numFmtId="0" fontId="22" fillId="0" borderId="15" xfId="0" applyFont="1" applyFill="1" applyBorder="1" applyAlignment="1">
      <alignment horizontal="center" vertical="top" wrapText="1"/>
    </xf>
    <xf numFmtId="0" fontId="0" fillId="0" borderId="10" xfId="0" applyFill="1" applyBorder="1" applyAlignment="1">
      <alignment vertical="top"/>
    </xf>
    <xf numFmtId="0" fontId="40" fillId="0" borderId="10" xfId="56" applyFont="1" applyFill="1" applyBorder="1" applyAlignment="1" applyProtection="1">
      <alignment horizontal="center" vertical="top" wrapText="1"/>
      <protection locked="0"/>
    </xf>
    <xf numFmtId="0" fontId="29" fillId="0" borderId="10" xfId="0" applyFont="1" applyFill="1" applyBorder="1" applyAlignment="1" applyProtection="1">
      <alignment horizontal="center" vertical="top"/>
      <protection locked="0"/>
    </xf>
    <xf numFmtId="0" fontId="2" fillId="0" borderId="11" xfId="0"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center" vertical="center" wrapText="1"/>
      <protection locked="0"/>
    </xf>
    <xf numFmtId="0" fontId="38" fillId="0" borderId="10" xfId="0" applyFont="1" applyFill="1" applyBorder="1" applyAlignment="1" applyProtection="1">
      <alignment vertical="top" wrapText="1"/>
      <protection locked="0"/>
    </xf>
    <xf numFmtId="0" fontId="39" fillId="0" borderId="10" xfId="0" applyFont="1" applyFill="1" applyBorder="1" applyAlignment="1" applyProtection="1">
      <alignment horizontal="left" vertical="top" wrapText="1"/>
      <protection locked="0"/>
    </xf>
    <xf numFmtId="0" fontId="35" fillId="0" borderId="10" xfId="0" applyFont="1" applyFill="1" applyBorder="1" applyAlignment="1" applyProtection="1">
      <alignment horizontal="center" vertical="top" wrapText="1"/>
      <protection locked="0"/>
    </xf>
    <xf numFmtId="0" fontId="38" fillId="0" borderId="10" xfId="0" applyFont="1" applyFill="1" applyBorder="1" applyAlignment="1" applyProtection="1">
      <alignment horizontal="left" vertical="top" wrapText="1"/>
      <protection locked="0"/>
    </xf>
    <xf numFmtId="0" fontId="62" fillId="0" borderId="10" xfId="56"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38" fillId="0" borderId="10" xfId="0" applyFont="1" applyFill="1" applyBorder="1" applyAlignment="1" applyProtection="1">
      <alignment vertical="top"/>
      <protection locked="0"/>
    </xf>
    <xf numFmtId="0" fontId="103" fillId="0" borderId="0" xfId="56" applyFill="1" applyAlignment="1" applyProtection="1">
      <alignment/>
      <protection locked="0"/>
    </xf>
    <xf numFmtId="17" fontId="2"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protection locked="0"/>
    </xf>
    <xf numFmtId="2" fontId="38" fillId="0" borderId="10" xfId="0" applyNumberFormat="1" applyFont="1" applyFill="1" applyBorder="1" applyAlignment="1" applyProtection="1">
      <alignment horizontal="center" vertical="top" wrapText="1"/>
      <protection locked="0"/>
    </xf>
    <xf numFmtId="0" fontId="103" fillId="0" borderId="10" xfId="56" applyFill="1" applyBorder="1" applyAlignment="1" applyProtection="1">
      <alignment horizontal="left" vertical="top" wrapText="1"/>
      <protection locked="0"/>
    </xf>
    <xf numFmtId="0" fontId="63" fillId="0" borderId="0" xfId="0" applyFont="1" applyFill="1" applyAlignment="1" applyProtection="1">
      <alignment vertical="center" wrapText="1"/>
      <protection locked="0"/>
    </xf>
    <xf numFmtId="0" fontId="43" fillId="0" borderId="0" xfId="0" applyFont="1" applyFill="1" applyAlignment="1" applyProtection="1">
      <alignment vertical="top" wrapText="1"/>
      <protection locked="0"/>
    </xf>
    <xf numFmtId="0" fontId="40"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center" wrapText="1"/>
      <protection locked="0"/>
    </xf>
    <xf numFmtId="0" fontId="62" fillId="0" borderId="10" xfId="56" applyFont="1" applyFill="1" applyBorder="1" applyAlignment="1" applyProtection="1">
      <alignment vertical="top" wrapText="1"/>
      <protection locked="0"/>
    </xf>
    <xf numFmtId="0" fontId="29" fillId="0" borderId="10" xfId="0" applyFont="1" applyFill="1" applyBorder="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9" fillId="0" borderId="0" xfId="0" applyFont="1" applyFill="1" applyAlignment="1" applyProtection="1">
      <alignment vertical="center" wrapText="1"/>
      <protection locked="0"/>
    </xf>
    <xf numFmtId="0" fontId="9" fillId="0" borderId="23" xfId="0" applyFont="1" applyFill="1" applyBorder="1" applyAlignment="1" applyProtection="1">
      <alignment vertical="top"/>
      <protection locked="0"/>
    </xf>
    <xf numFmtId="0" fontId="22" fillId="0" borderId="27"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top" wrapText="1"/>
      <protection locked="0"/>
    </xf>
    <xf numFmtId="49" fontId="2" fillId="0" borderId="11" xfId="0" applyNumberFormat="1" applyFont="1" applyFill="1" applyBorder="1" applyAlignment="1" applyProtection="1">
      <alignment vertical="top" wrapText="1"/>
      <protection locked="0"/>
    </xf>
    <xf numFmtId="0" fontId="22" fillId="0" borderId="0" xfId="0" applyFont="1" applyFill="1" applyAlignment="1" applyProtection="1">
      <alignment/>
      <protection locked="0"/>
    </xf>
    <xf numFmtId="0" fontId="2" fillId="0" borderId="17" xfId="0" applyFont="1" applyFill="1" applyBorder="1" applyAlignment="1">
      <alignment vertical="center" wrapText="1"/>
    </xf>
    <xf numFmtId="0" fontId="2" fillId="0" borderId="17" xfId="0" applyFont="1" applyFill="1" applyBorder="1" applyAlignment="1">
      <alignment vertical="top" wrapText="1"/>
    </xf>
    <xf numFmtId="0" fontId="2" fillId="0" borderId="17" xfId="0" applyFont="1" applyFill="1" applyBorder="1" applyAlignment="1">
      <alignment horizontal="left" vertical="top" wrapText="1"/>
    </xf>
    <xf numFmtId="0" fontId="2" fillId="0" borderId="17" xfId="0" applyFont="1" applyFill="1" applyBorder="1" applyAlignment="1">
      <alignment horizontal="center" vertical="top"/>
    </xf>
    <xf numFmtId="0" fontId="2" fillId="0" borderId="17" xfId="0" applyFont="1" applyFill="1" applyBorder="1" applyAlignment="1">
      <alignment horizontal="center" vertical="top" wrapText="1"/>
    </xf>
    <xf numFmtId="3" fontId="2" fillId="0" borderId="17" xfId="0" applyNumberFormat="1" applyFont="1" applyFill="1" applyBorder="1" applyAlignment="1">
      <alignment horizontal="center" vertical="top"/>
    </xf>
    <xf numFmtId="4" fontId="2" fillId="0" borderId="17" xfId="0" applyNumberFormat="1" applyFont="1" applyFill="1" applyBorder="1" applyAlignment="1">
      <alignment horizontal="center" vertical="top" wrapText="1"/>
    </xf>
    <xf numFmtId="0" fontId="2" fillId="0" borderId="0" xfId="0" applyFont="1" applyFill="1" applyAlignment="1">
      <alignment horizontal="left" vertical="center" wrapText="1"/>
    </xf>
    <xf numFmtId="0" fontId="9" fillId="0" borderId="0" xfId="0" applyFont="1" applyFill="1" applyAlignment="1">
      <alignment vertical="center" wrapText="1"/>
    </xf>
    <xf numFmtId="0" fontId="9" fillId="0" borderId="17" xfId="0" applyFont="1" applyFill="1" applyBorder="1" applyAlignment="1">
      <alignment vertical="center" wrapText="1"/>
    </xf>
    <xf numFmtId="0" fontId="9" fillId="0" borderId="0" xfId="0" applyFont="1" applyFill="1" applyAlignment="1">
      <alignment vertical="top"/>
    </xf>
    <xf numFmtId="0" fontId="9" fillId="0" borderId="28" xfId="0" applyFont="1" applyFill="1" applyBorder="1" applyAlignment="1">
      <alignment vertical="top"/>
    </xf>
    <xf numFmtId="0" fontId="9" fillId="0" borderId="29" xfId="0" applyFont="1" applyFill="1" applyBorder="1" applyAlignment="1">
      <alignment vertical="center" wrapText="1"/>
    </xf>
    <xf numFmtId="3" fontId="2" fillId="0" borderId="29" xfId="0" applyNumberFormat="1" applyFont="1" applyFill="1" applyBorder="1" applyAlignment="1">
      <alignment horizontal="center" vertical="top" wrapText="1"/>
    </xf>
    <xf numFmtId="4" fontId="2" fillId="0" borderId="29" xfId="0" applyNumberFormat="1" applyFont="1" applyFill="1" applyBorder="1" applyAlignment="1">
      <alignment horizontal="center" vertical="top" wrapText="1"/>
    </xf>
    <xf numFmtId="0" fontId="2" fillId="0" borderId="29" xfId="0" applyFont="1" applyFill="1" applyBorder="1" applyAlignment="1">
      <alignment vertical="top" wrapText="1"/>
    </xf>
    <xf numFmtId="4" fontId="2" fillId="0" borderId="10" xfId="0" applyNumberFormat="1" applyFont="1" applyFill="1" applyBorder="1" applyAlignment="1">
      <alignment horizontal="center" vertical="center" wrapText="1"/>
    </xf>
    <xf numFmtId="0" fontId="45" fillId="0" borderId="10" xfId="0" applyFont="1" applyFill="1" applyBorder="1" applyAlignment="1">
      <alignment vertical="top" wrapText="1"/>
    </xf>
    <xf numFmtId="0" fontId="45" fillId="0" borderId="10" xfId="0" applyFont="1" applyFill="1" applyBorder="1" applyAlignment="1">
      <alignment vertical="top"/>
    </xf>
    <xf numFmtId="0" fontId="9" fillId="0" borderId="10" xfId="0" applyFont="1" applyFill="1" applyBorder="1" applyAlignment="1">
      <alignment horizontal="center"/>
    </xf>
    <xf numFmtId="0" fontId="9" fillId="0" borderId="10" xfId="0" applyFont="1" applyFill="1" applyBorder="1" applyAlignment="1">
      <alignment vertical="top" wrapText="1"/>
    </xf>
    <xf numFmtId="0" fontId="9" fillId="0" borderId="10" xfId="0" applyFont="1" applyFill="1" applyBorder="1" applyAlignment="1">
      <alignment wrapText="1"/>
    </xf>
    <xf numFmtId="0" fontId="9" fillId="0" borderId="10" xfId="0" applyFont="1" applyFill="1" applyBorder="1" applyAlignment="1">
      <alignment vertical="top"/>
    </xf>
    <xf numFmtId="17" fontId="2" fillId="0" borderId="10" xfId="0" applyNumberFormat="1"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2" fillId="0" borderId="10" xfId="0" applyFont="1" applyFill="1" applyBorder="1" applyAlignment="1" applyProtection="1">
      <alignment wrapText="1"/>
      <protection locked="0"/>
    </xf>
    <xf numFmtId="0" fontId="9" fillId="0" borderId="0" xfId="0" applyFont="1" applyFill="1" applyAlignment="1" applyProtection="1">
      <alignment/>
      <protection locked="0"/>
    </xf>
    <xf numFmtId="0" fontId="35" fillId="0" borderId="10" xfId="0" applyFont="1" applyFill="1" applyBorder="1" applyAlignment="1">
      <alignment horizontal="center" vertical="top" wrapText="1"/>
    </xf>
    <xf numFmtId="0" fontId="22" fillId="0" borderId="0" xfId="0" applyFont="1" applyFill="1" applyAlignment="1">
      <alignment wrapText="1"/>
    </xf>
    <xf numFmtId="0" fontId="111" fillId="0" borderId="11" xfId="0" applyFont="1" applyFill="1" applyBorder="1" applyAlignment="1">
      <alignment vertical="top" wrapText="1"/>
    </xf>
    <xf numFmtId="0" fontId="124" fillId="0" borderId="10" xfId="56" applyFont="1" applyFill="1" applyBorder="1" applyAlignment="1" applyProtection="1">
      <alignment vertical="top" wrapText="1"/>
      <protection locked="0"/>
    </xf>
    <xf numFmtId="3" fontId="125" fillId="0" borderId="10" xfId="0" applyNumberFormat="1" applyFont="1" applyFill="1" applyBorder="1" applyAlignment="1" applyProtection="1">
      <alignment horizontal="center" vertical="top"/>
      <protection locked="0"/>
    </xf>
    <xf numFmtId="4" fontId="125" fillId="0" borderId="10" xfId="0" applyNumberFormat="1" applyFont="1" applyFill="1" applyBorder="1" applyAlignment="1" applyProtection="1">
      <alignment horizontal="center" vertical="top" wrapText="1"/>
      <protection locked="0"/>
    </xf>
    <xf numFmtId="0" fontId="23" fillId="0" borderId="10" xfId="0" applyFont="1" applyFill="1" applyBorder="1" applyAlignment="1">
      <alignment vertical="top" wrapText="1"/>
    </xf>
    <xf numFmtId="0" fontId="9" fillId="0" borderId="10" xfId="0" applyFont="1" applyFill="1" applyBorder="1" applyAlignment="1">
      <alignment vertical="top" wrapText="1"/>
    </xf>
    <xf numFmtId="0" fontId="24" fillId="0" borderId="10" xfId="0" applyFont="1" applyFill="1" applyBorder="1" applyAlignment="1">
      <alignment vertical="top" wrapText="1"/>
    </xf>
    <xf numFmtId="0" fontId="9" fillId="0" borderId="10" xfId="56" applyFont="1" applyFill="1" applyBorder="1" applyAlignment="1" applyProtection="1">
      <alignment vertical="top" wrapText="1"/>
      <protection/>
    </xf>
    <xf numFmtId="0" fontId="24" fillId="0" borderId="10" xfId="0" applyFont="1" applyFill="1" applyBorder="1" applyAlignment="1">
      <alignment vertical="top" wrapText="1"/>
    </xf>
    <xf numFmtId="0" fontId="24" fillId="0" borderId="10" xfId="0" applyFont="1" applyFill="1" applyBorder="1" applyAlignment="1">
      <alignment vertical="top" wrapText="1"/>
    </xf>
    <xf numFmtId="0" fontId="103" fillId="0" borderId="10" xfId="56" applyFill="1" applyBorder="1" applyAlignment="1" applyProtection="1">
      <alignment vertical="top"/>
      <protection/>
    </xf>
    <xf numFmtId="4" fontId="3" fillId="0" borderId="10" xfId="0" applyNumberFormat="1" applyFont="1" applyFill="1" applyBorder="1" applyAlignment="1">
      <alignment horizontal="center" vertical="top"/>
    </xf>
    <xf numFmtId="0" fontId="9" fillId="0" borderId="10" xfId="0" applyFont="1" applyFill="1" applyBorder="1" applyAlignment="1">
      <alignment vertical="center"/>
    </xf>
    <xf numFmtId="4" fontId="6" fillId="0" borderId="10" xfId="0" applyNumberFormat="1" applyFont="1" applyFill="1" applyBorder="1" applyAlignment="1">
      <alignment horizontal="center" vertical="top"/>
    </xf>
    <xf numFmtId="0" fontId="9" fillId="0" borderId="10" xfId="0" applyFont="1" applyFill="1" applyBorder="1" applyAlignment="1">
      <alignment horizontal="left" vertical="top" wrapText="1"/>
    </xf>
    <xf numFmtId="0" fontId="2" fillId="0" borderId="11" xfId="56"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0" fontId="2" fillId="0" borderId="10" xfId="56" applyFont="1" applyFill="1" applyBorder="1" applyAlignment="1" applyProtection="1">
      <alignment vertical="top" wrapText="1"/>
      <protection locked="0"/>
    </xf>
    <xf numFmtId="0" fontId="103" fillId="0" borderId="11" xfId="56" applyFill="1" applyBorder="1" applyAlignment="1" applyProtection="1">
      <alignment horizontal="center" vertical="top" wrapText="1"/>
      <protection locked="0"/>
    </xf>
    <xf numFmtId="0" fontId="2" fillId="0" borderId="10" xfId="56" applyFont="1" applyFill="1" applyBorder="1" applyAlignment="1" applyProtection="1">
      <alignment vertical="top" wrapText="1"/>
      <protection locked="0"/>
    </xf>
    <xf numFmtId="0" fontId="9" fillId="0" borderId="0" xfId="0" applyFont="1" applyFill="1" applyAlignment="1">
      <alignment vertical="top" wrapText="1"/>
    </xf>
    <xf numFmtId="0" fontId="111" fillId="0" borderId="10" xfId="0" applyFont="1" applyFill="1" applyBorder="1" applyAlignment="1">
      <alignment vertical="top" wrapText="1"/>
    </xf>
    <xf numFmtId="49" fontId="103" fillId="38" borderId="10" xfId="56" applyNumberFormat="1" applyFill="1" applyBorder="1" applyAlignment="1" applyProtection="1">
      <alignment horizontal="center" vertical="top" wrapText="1"/>
      <protection/>
    </xf>
    <xf numFmtId="1" fontId="3" fillId="0" borderId="10" xfId="0" applyNumberFormat="1" applyFont="1" applyBorder="1" applyAlignment="1">
      <alignment vertical="top" wrapText="1"/>
    </xf>
    <xf numFmtId="0" fontId="3" fillId="38" borderId="10" xfId="0" applyFont="1" applyFill="1" applyBorder="1" applyAlignment="1">
      <alignment horizontal="center" vertical="top" wrapText="1"/>
    </xf>
    <xf numFmtId="0" fontId="0" fillId="0" borderId="0" xfId="0" applyBorder="1" applyAlignment="1">
      <alignment vertical="center"/>
    </xf>
    <xf numFmtId="0" fontId="0" fillId="0" borderId="0" xfId="0" applyBorder="1" applyAlignment="1">
      <alignment/>
    </xf>
    <xf numFmtId="0" fontId="13" fillId="43" borderId="0" xfId="0" applyFont="1" applyFill="1" applyAlignment="1">
      <alignment horizontal="center" wrapText="1"/>
    </xf>
    <xf numFmtId="0" fontId="7" fillId="43" borderId="23" xfId="0" applyFont="1" applyFill="1" applyBorder="1" applyAlignment="1">
      <alignment horizontal="center" wrapText="1"/>
    </xf>
    <xf numFmtId="0" fontId="7" fillId="43" borderId="30" xfId="0" applyFont="1" applyFill="1" applyBorder="1" applyAlignment="1">
      <alignment horizontal="center"/>
    </xf>
    <xf numFmtId="0" fontId="7" fillId="43" borderId="13" xfId="0" applyFont="1" applyFill="1" applyBorder="1" applyAlignment="1">
      <alignment horizontal="center"/>
    </xf>
    <xf numFmtId="0" fontId="2" fillId="43" borderId="10" xfId="0" applyFont="1" applyFill="1" applyBorder="1" applyAlignment="1">
      <alignment horizontal="left" wrapText="1"/>
    </xf>
    <xf numFmtId="0" fontId="2" fillId="43" borderId="10" xfId="0" applyFont="1" applyFill="1" applyBorder="1" applyAlignment="1">
      <alignment horizontal="left" vertical="top" wrapText="1"/>
    </xf>
    <xf numFmtId="0" fontId="2" fillId="43" borderId="23" xfId="0" applyFont="1" applyFill="1" applyBorder="1" applyAlignment="1">
      <alignment horizontal="left" wrapText="1"/>
    </xf>
    <xf numFmtId="0" fontId="0" fillId="0" borderId="30" xfId="0" applyBorder="1" applyAlignment="1">
      <alignment horizontal="left" wrapText="1"/>
    </xf>
    <xf numFmtId="0" fontId="0" fillId="0" borderId="13" xfId="0" applyBorder="1" applyAlignment="1">
      <alignment horizontal="left" wrapText="1"/>
    </xf>
    <xf numFmtId="0" fontId="2" fillId="43" borderId="30" xfId="0" applyFont="1" applyFill="1" applyBorder="1" applyAlignment="1">
      <alignment horizontal="left" wrapText="1"/>
    </xf>
    <xf numFmtId="0" fontId="2" fillId="43" borderId="13" xfId="0" applyFont="1" applyFill="1" applyBorder="1" applyAlignment="1">
      <alignment horizontal="left" wrapText="1"/>
    </xf>
    <xf numFmtId="0" fontId="7" fillId="43" borderId="10" xfId="0" applyFont="1" applyFill="1" applyBorder="1" applyAlignment="1">
      <alignment horizontal="center" wrapText="1"/>
    </xf>
    <xf numFmtId="0" fontId="7" fillId="43" borderId="10" xfId="0" applyFont="1" applyFill="1" applyBorder="1" applyAlignment="1">
      <alignment horizontal="center" wrapText="1"/>
    </xf>
    <xf numFmtId="0" fontId="9" fillId="43" borderId="10" xfId="0" applyFont="1" applyFill="1" applyBorder="1" applyAlignment="1">
      <alignment horizontal="left" wrapText="1"/>
    </xf>
    <xf numFmtId="0" fontId="0" fillId="0" borderId="10" xfId="0" applyBorder="1" applyAlignment="1">
      <alignment/>
    </xf>
    <xf numFmtId="0" fontId="2" fillId="43" borderId="10" xfId="0" applyFont="1" applyFill="1" applyBorder="1" applyAlignment="1">
      <alignment horizontal="left"/>
    </xf>
    <xf numFmtId="0" fontId="13" fillId="43" borderId="0" xfId="0" applyFont="1" applyFill="1" applyAlignment="1">
      <alignment horizontal="center" wrapText="1"/>
    </xf>
    <xf numFmtId="0" fontId="9" fillId="43" borderId="23" xfId="0" applyFont="1" applyFill="1" applyBorder="1" applyAlignment="1">
      <alignment horizontal="left" vertical="top" wrapText="1"/>
    </xf>
    <xf numFmtId="0" fontId="9" fillId="43" borderId="30" xfId="0" applyFont="1" applyFill="1" applyBorder="1" applyAlignment="1">
      <alignment horizontal="left" vertical="top" wrapText="1"/>
    </xf>
    <xf numFmtId="0" fontId="9" fillId="43" borderId="13" xfId="0" applyFont="1" applyFill="1" applyBorder="1" applyAlignment="1">
      <alignment horizontal="left" vertical="top" wrapText="1"/>
    </xf>
    <xf numFmtId="0" fontId="2" fillId="43" borderId="23" xfId="0" applyFont="1" applyFill="1" applyBorder="1" applyAlignment="1">
      <alignment horizontal="left"/>
    </xf>
    <xf numFmtId="0" fontId="2" fillId="43" borderId="30" xfId="0" applyFont="1" applyFill="1" applyBorder="1" applyAlignment="1">
      <alignment horizontal="left"/>
    </xf>
    <xf numFmtId="0" fontId="2" fillId="43" borderId="13" xfId="0" applyFont="1" applyFill="1" applyBorder="1" applyAlignment="1">
      <alignment horizontal="left"/>
    </xf>
    <xf numFmtId="0" fontId="2" fillId="0" borderId="0" xfId="0" applyFont="1" applyAlignment="1">
      <alignment wrapText="1"/>
    </xf>
    <xf numFmtId="0" fontId="5" fillId="43" borderId="23" xfId="0" applyFont="1" applyFill="1" applyBorder="1" applyAlignment="1">
      <alignment horizontal="center" vertical="center" wrapText="1"/>
    </xf>
    <xf numFmtId="0" fontId="5" fillId="43" borderId="30" xfId="0" applyFont="1" applyFill="1" applyBorder="1" applyAlignment="1">
      <alignment horizontal="center" vertical="center" wrapText="1"/>
    </xf>
    <xf numFmtId="0" fontId="5" fillId="43" borderId="13" xfId="0" applyFont="1" applyFill="1" applyBorder="1" applyAlignment="1">
      <alignment horizontal="center" vertical="center" wrapText="1"/>
    </xf>
    <xf numFmtId="0" fontId="0" fillId="0" borderId="10" xfId="0" applyBorder="1" applyAlignment="1">
      <alignment wrapText="1"/>
    </xf>
    <xf numFmtId="0" fontId="2" fillId="43" borderId="23" xfId="0" applyFont="1" applyFill="1" applyBorder="1" applyAlignment="1">
      <alignment horizontal="left" vertical="top" wrapText="1"/>
    </xf>
    <xf numFmtId="0" fontId="2" fillId="43" borderId="30" xfId="0" applyFont="1" applyFill="1" applyBorder="1" applyAlignment="1">
      <alignment horizontal="left" vertical="top" wrapText="1"/>
    </xf>
    <xf numFmtId="0" fontId="2" fillId="43" borderId="13" xfId="0" applyFont="1" applyFill="1" applyBorder="1" applyAlignment="1">
      <alignment horizontal="left" vertical="top" wrapText="1"/>
    </xf>
    <xf numFmtId="0" fontId="9" fillId="43" borderId="10" xfId="0" applyFont="1" applyFill="1" applyBorder="1" applyAlignment="1">
      <alignment horizontal="left" vertical="top" wrapText="1"/>
    </xf>
    <xf numFmtId="0" fontId="2" fillId="43" borderId="10" xfId="0" applyFont="1" applyFill="1" applyBorder="1" applyAlignment="1">
      <alignment vertical="top" wrapText="1"/>
    </xf>
    <xf numFmtId="0" fontId="2" fillId="43" borderId="10" xfId="0" applyFont="1" applyFill="1" applyBorder="1" applyAlignment="1">
      <alignment vertical="top" wrapText="1"/>
    </xf>
    <xf numFmtId="0" fontId="7" fillId="43" borderId="30" xfId="0" applyFont="1" applyFill="1" applyBorder="1" applyAlignment="1">
      <alignment horizontal="center" wrapText="1"/>
    </xf>
    <xf numFmtId="0" fontId="7" fillId="43" borderId="13" xfId="0" applyFont="1" applyFill="1" applyBorder="1" applyAlignment="1">
      <alignment horizontal="center" wrapText="1"/>
    </xf>
    <xf numFmtId="0" fontId="2" fillId="43" borderId="10" xfId="0" applyFont="1" applyFill="1" applyBorder="1" applyAlignment="1">
      <alignment vertical="top" wrapText="1"/>
    </xf>
    <xf numFmtId="0" fontId="16" fillId="0" borderId="10" xfId="0" applyFont="1" applyBorder="1" applyAlignment="1">
      <alignment vertical="top" wrapText="1"/>
    </xf>
    <xf numFmtId="0" fontId="2" fillId="43" borderId="23" xfId="0" applyFont="1" applyFill="1" applyBorder="1" applyAlignment="1">
      <alignment vertical="top" wrapText="1"/>
    </xf>
    <xf numFmtId="0" fontId="2" fillId="43" borderId="30" xfId="0" applyFont="1" applyFill="1" applyBorder="1" applyAlignment="1">
      <alignment vertical="top" wrapText="1"/>
    </xf>
    <xf numFmtId="0" fontId="2" fillId="43" borderId="13" xfId="0" applyFont="1" applyFill="1" applyBorder="1" applyAlignment="1">
      <alignment vertical="top" wrapText="1"/>
    </xf>
    <xf numFmtId="0" fontId="16" fillId="0" borderId="10" xfId="0" applyFont="1" applyBorder="1" applyAlignment="1">
      <alignment/>
    </xf>
    <xf numFmtId="0" fontId="2" fillId="43" borderId="10" xfId="0" applyFont="1" applyFill="1" applyBorder="1" applyAlignment="1">
      <alignment wrapText="1"/>
    </xf>
    <xf numFmtId="0" fontId="16" fillId="0" borderId="10" xfId="0" applyFont="1" applyBorder="1" applyAlignment="1">
      <alignment wrapText="1"/>
    </xf>
    <xf numFmtId="0" fontId="2" fillId="43" borderId="10" xfId="0" applyFont="1" applyFill="1" applyBorder="1" applyAlignment="1">
      <alignment/>
    </xf>
    <xf numFmtId="0" fontId="2" fillId="43" borderId="10" xfId="0" applyFont="1" applyFill="1" applyBorder="1" applyAlignment="1">
      <alignment horizontal="left" vertical="top"/>
    </xf>
    <xf numFmtId="0" fontId="2" fillId="43" borderId="10" xfId="0" applyFont="1" applyFill="1" applyBorder="1" applyAlignment="1">
      <alignment horizontal="left" wrapText="1"/>
    </xf>
    <xf numFmtId="0" fontId="2" fillId="43" borderId="10" xfId="0" applyFont="1" applyFill="1" applyBorder="1" applyAlignment="1">
      <alignment horizontal="left" wrapText="1"/>
    </xf>
    <xf numFmtId="0" fontId="2" fillId="43" borderId="10" xfId="0" applyFont="1" applyFill="1" applyBorder="1" applyAlignment="1">
      <alignment horizontal="left" vertical="top" wrapText="1"/>
    </xf>
    <xf numFmtId="0" fontId="13" fillId="43" borderId="0" xfId="0" applyFont="1" applyFill="1" applyAlignment="1">
      <alignment horizontal="center" vertical="top" wrapText="1"/>
    </xf>
    <xf numFmtId="0" fontId="2" fillId="43" borderId="10" xfId="0" applyFont="1" applyFill="1" applyBorder="1" applyAlignment="1">
      <alignment horizontal="left" vertical="top"/>
    </xf>
    <xf numFmtId="0" fontId="2" fillId="43" borderId="23" xfId="0" applyFont="1" applyFill="1" applyBorder="1" applyAlignment="1">
      <alignment horizontal="left" vertical="top" wrapText="1"/>
    </xf>
    <xf numFmtId="0" fontId="2" fillId="43" borderId="30" xfId="0" applyFont="1" applyFill="1" applyBorder="1" applyAlignment="1">
      <alignment horizontal="left" vertical="top" wrapText="1"/>
    </xf>
    <xf numFmtId="0" fontId="2" fillId="43" borderId="13" xfId="0" applyFont="1" applyFill="1" applyBorder="1" applyAlignment="1">
      <alignment horizontal="left" vertical="top" wrapText="1"/>
    </xf>
    <xf numFmtId="0" fontId="7" fillId="43" borderId="30" xfId="0" applyFont="1" applyFill="1" applyBorder="1" applyAlignment="1">
      <alignment horizontal="center" wrapText="1"/>
    </xf>
    <xf numFmtId="0" fontId="7" fillId="43" borderId="13" xfId="0" applyFont="1" applyFill="1" applyBorder="1" applyAlignment="1">
      <alignment horizontal="center" wrapText="1"/>
    </xf>
    <xf numFmtId="0" fontId="2" fillId="43" borderId="23" xfId="0" applyFont="1" applyFill="1" applyBorder="1" applyAlignment="1">
      <alignment horizontal="left" wrapText="1"/>
    </xf>
    <xf numFmtId="0" fontId="2" fillId="43" borderId="30" xfId="0" applyFont="1" applyFill="1" applyBorder="1" applyAlignment="1">
      <alignment horizontal="left" wrapText="1"/>
    </xf>
    <xf numFmtId="0" fontId="2" fillId="43" borderId="13" xfId="0" applyFont="1" applyFill="1" applyBorder="1" applyAlignment="1">
      <alignment horizontal="left" wrapText="1"/>
    </xf>
    <xf numFmtId="0" fontId="9" fillId="43" borderId="23" xfId="0" applyFont="1" applyFill="1" applyBorder="1" applyAlignment="1">
      <alignment horizontal="left" wrapText="1"/>
    </xf>
    <xf numFmtId="0" fontId="9" fillId="43" borderId="30" xfId="0" applyFont="1" applyFill="1" applyBorder="1" applyAlignment="1">
      <alignment horizontal="left" wrapText="1"/>
    </xf>
    <xf numFmtId="0" fontId="9" fillId="43" borderId="13" xfId="0" applyFont="1" applyFill="1" applyBorder="1" applyAlignment="1">
      <alignment horizontal="left" wrapText="1"/>
    </xf>
    <xf numFmtId="0" fontId="7" fillId="43" borderId="30" xfId="0" applyFont="1" applyFill="1" applyBorder="1" applyAlignment="1">
      <alignment horizontal="center" wrapText="1"/>
    </xf>
    <xf numFmtId="0" fontId="7" fillId="43" borderId="13" xfId="0" applyFont="1" applyFill="1" applyBorder="1" applyAlignment="1">
      <alignment horizontal="center" wrapText="1"/>
    </xf>
    <xf numFmtId="0" fontId="9" fillId="43" borderId="23" xfId="0" applyFont="1" applyFill="1" applyBorder="1" applyAlignment="1">
      <alignment horizontal="left" vertical="top" wrapText="1"/>
    </xf>
    <xf numFmtId="0" fontId="13" fillId="43" borderId="0"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te" xfId="60"/>
    <cellStyle name="Output" xfId="61"/>
    <cellStyle name="Percent" xfId="62"/>
    <cellStyle name="Title" xfId="63"/>
    <cellStyle name="Total" xfId="64"/>
    <cellStyle name="Warning Text" xfId="6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onlinelibrary.wiley.com/doi/10.1111/cup.12823/full" TargetMode="External" /><Relationship Id="rId2" Type="http://schemas.openxmlformats.org/officeDocument/2006/relationships/hyperlink" Target="https://www.intechopen.com/books/an-interdisciplinary-approach-to-psoriasis/the-role-of-methotrexate-in-psoriatic-therapy-in-the-age-of-biologic-and-biosimilar-medication-thera" TargetMode="External" /><Relationship Id="rId3" Type="http://schemas.openxmlformats.org/officeDocument/2006/relationships/hyperlink" Target="http://onlinelibrary.wiley.com/doi/10.1002/med.21456/full" TargetMode="External" /><Relationship Id="rId4" Type="http://schemas.openxmlformats.org/officeDocument/2006/relationships/hyperlink" Target="https://pdfs.semanticscholar.org/f0ae/81f3e3534b2fd7b90df3f7743f4f3d4b0e84.pdf" TargetMode="External" /><Relationship Id="rId5" Type="http://schemas.openxmlformats.org/officeDocument/2006/relationships/hyperlink" Target="https://link.springer.com/chapter/10.1007/978-3-319-63001-4_14" TargetMode="External" /><Relationship Id="rId6" Type="http://schemas.openxmlformats.org/officeDocument/2006/relationships/hyperlink" Target="http://onlinelibrary.wiley.com/doi/10.1111/jphp.12720/full" TargetMode="External" /><Relationship Id="rId7" Type="http://schemas.openxmlformats.org/officeDocument/2006/relationships/hyperlink" Target="http://www.pacinimedicina.it/wp-content/uploads/RivSIMG_3_2017.pdf#page=24" TargetMode="External" /><Relationship Id="rId8" Type="http://schemas.openxmlformats.org/officeDocument/2006/relationships/hyperlink" Target="https://scholar.google.ro/scholar?oi=bibs&amp;hl=en&amp;cites=9017985500778377079&amp;as_sdt=5&amp;as_ylo=2017&amp;as_yhi=2017" TargetMode="External" /><Relationship Id="rId9" Type="http://schemas.openxmlformats.org/officeDocument/2006/relationships/hyperlink" Target="https://scholar.google.ro/scholar?oi=bibs&amp;hl=en&amp;cites=18290086471642209069&amp;as_sdt=5&amp;as_ylo=2017&amp;as_yhi=2017" TargetMode="External" /><Relationship Id="rId10" Type="http://schemas.openxmlformats.org/officeDocument/2006/relationships/hyperlink" Target="http://journals.aace.com/doi/abs/10.4158/EP171861.OR" TargetMode="External" /><Relationship Id="rId11" Type="http://schemas.openxmlformats.org/officeDocument/2006/relationships/hyperlink" Target="http://www.msard-journal.com/article/S2211-0348(17)30094-9/abstract" TargetMode="External" /><Relationship Id="rId12" Type="http://schemas.openxmlformats.org/officeDocument/2006/relationships/hyperlink" Target="http://www.msard-journal.com/article/S2211-0348(17)30094-9/abstract" TargetMode="External" /><Relationship Id="rId13" Type="http://schemas.openxmlformats.org/officeDocument/2006/relationships/hyperlink" Target="http://www.revistafarmacia.ro/201703/art-12-Tincu_Coman_Macovei_396-400.pdf" TargetMode="External" /><Relationship Id="rId14" Type="http://schemas.openxmlformats.org/officeDocument/2006/relationships/hyperlink" Target="http://onlinelibrary.wiley.com/doi/10.1111/cup.12823/full" TargetMode="External" /><Relationship Id="rId15" Type="http://schemas.openxmlformats.org/officeDocument/2006/relationships/hyperlink" Target="https://pdfs.semanticscholar.org/7d72/ab0feb88365891fcb829a948b25f607b322c.pdf" TargetMode="External" /><Relationship Id="rId16" Type="http://schemas.openxmlformats.org/officeDocument/2006/relationships/hyperlink" Target="http://www.revistadechimie.ro/pdf/ANTONESCU%20ELI%202%2017.pdf" TargetMode="External" /><Relationship Id="rId17" Type="http://schemas.openxmlformats.org/officeDocument/2006/relationships/hyperlink" Target="https://www.researchgate.net/profile/Victoria_Birlutiu/publication/318771682_Assesment_of_synovial_fluid_pH_in_osteoarthritis_of_the_HIP_and_knee/links/59821df3a6fdcc8b56f579ef/Assesment-of-synovial-fluid-pH-in-osteoarthritis-of-the-HIP-and-knee.pdf" TargetMode="External" /><Relationship Id="rId18" Type="http://schemas.openxmlformats.org/officeDocument/2006/relationships/hyperlink" Target="https://www.researchgate.net/profile/Victoria_Birlutiu/publication/318771682_Assesment_of_synovial_fluid_pH_in_osteoarthritis_of_the_HIP_and_knee/links/59821df3a6fdcc8b56f579ef/Assesment-of-synovial-fluid-pH-in-osteoarthritis-of-the-HIP-and-knee.pdf" TargetMode="External" /><Relationship Id="rId19" Type="http://schemas.openxmlformats.org/officeDocument/2006/relationships/hyperlink" Target="https://www.researchgate.net/publication/323153673_Finite_element_method_analysis_of_the_stress_induced_upon_the_dental_implant" TargetMode="External" /><Relationship Id="rId20" Type="http://schemas.openxmlformats.org/officeDocument/2006/relationships/hyperlink" Target="https://www.hindawi.com/journals/ddns/2017/2984853/abs/" TargetMode="External" /><Relationship Id="rId21" Type="http://schemas.openxmlformats.org/officeDocument/2006/relationships/hyperlink" Target="https://www-scopus-com.am.e-nformation.ro/record/display.uri?origin=citedby&amp;eid=2-s2.0-85032449517&amp;citeCnt=5&amp;noHighlight=false&amp;sort=plf-f&amp;src=s&amp;sid=e06ab69e5c7860d690f5420e80591a07&amp;sot=autdocs&amp;sdt=autdocs&amp;sl=18&amp;s=AU-ID%2855355059900%29&amp;relpos=1" TargetMode="External" /><Relationship Id="rId22" Type="http://schemas.openxmlformats.org/officeDocument/2006/relationships/hyperlink" Target="https://www.researchgate.net/profile/Victoria_Birlutiu/publication/318771682_Assesment_of_synovial_fluid_pH_in_osteoarthritis_of_the_HIP_and_knee/links/59821df3a6fdcc8b56f579ef/Assesment-of-synovial-fluid-pH-in-osteoarthritis-of-the-HIP-and-knee.pdf" TargetMode="External" /><Relationship Id="rId23" Type="http://schemas.openxmlformats.org/officeDocument/2006/relationships/hyperlink" Target="http://onlinelibrary.wiley.com/doi/10.1002/app.45230/abstract;jsessionid=34BDB69F386DA377A291E4BA09D1CEC5.f01t01" TargetMode="External" /><Relationship Id="rId24" Type="http://schemas.openxmlformats.org/officeDocument/2006/relationships/hyperlink" Target="http://www.pjps.pk/wp-content/uploads/pdfs/30/3/Paper-24.pdf" TargetMode="External" /><Relationship Id="rId25" Type="http://schemas.openxmlformats.org/officeDocument/2006/relationships/hyperlink" Target="https://link.springer.com/chapter/10.1007%2F978-981-10-4166-2_64" TargetMode="External" /><Relationship Id="rId26" Type="http://schemas.openxmlformats.org/officeDocument/2006/relationships/hyperlink" Target="https://www.sciencedirect.com/science/article/pii/S016836591730514X" TargetMode="External" /><Relationship Id="rId27" Type="http://schemas.openxmlformats.org/officeDocument/2006/relationships/hyperlink" Target="https://www.sciencedirect.com/science/article/pii/S030881461730523X" TargetMode="External" /><Relationship Id="rId28" Type="http://schemas.openxmlformats.org/officeDocument/2006/relationships/hyperlink" Target="https://link.springer.com/article/10.1007/s11696-016-0107-2" TargetMode="External" /><Relationship Id="rId29" Type="http://schemas.openxmlformats.org/officeDocument/2006/relationships/hyperlink" Target="http://dx.doi.org/%2010.1039/C7TC00223H" TargetMode="External" /><Relationship Id="rId30" Type="http://schemas.openxmlformats.org/officeDocument/2006/relationships/hyperlink" Target="http://dx.doi.org/%2010.1002/anie.201609855" TargetMode="External" /><Relationship Id="rId31" Type="http://schemas.openxmlformats.org/officeDocument/2006/relationships/hyperlink" Target="http://dx.doi.org/%2010.1016/j.cclet.2016.07.015" TargetMode="External" /><Relationship Id="rId32" Type="http://schemas.openxmlformats.org/officeDocument/2006/relationships/hyperlink" Target="https://doi.org/10.1016/j.ejmech.2017.07.009" TargetMode="External" /><Relationship Id="rId33" Type="http://schemas.openxmlformats.org/officeDocument/2006/relationships/hyperlink" Target="https://www.scopus.com/inward/authorDetails.uri?authorID=37661576900&amp;partnerID=5ESL7QZV&amp;md5=560304ed8cf79cb2669c16c3b7bd3de0" TargetMode="External" /><Relationship Id="rId34" Type="http://schemas.openxmlformats.org/officeDocument/2006/relationships/hyperlink" Target="https://link.springer.com/article/10.1007/s00289-017-2128-6" TargetMode="External" /><Relationship Id="rId35" Type="http://schemas.openxmlformats.org/officeDocument/2006/relationships/hyperlink" Target="https://ac.els-cdn.com/S111006211730051X/1-s2.0-S111006211730051X-main.pdf?_tid=d1f37854-1285-11e8-ae4e-00000aab0f6c&amp;acdnat=1518722840_1adefa4c63a8f8aec4ebe0297a447748" TargetMode="External" /><Relationship Id="rId36" Type="http://schemas.openxmlformats.org/officeDocument/2006/relationships/hyperlink" Target="https://www.sciencedirect.com/science/article/pii/S0928493116312917#!" TargetMode="External" /><Relationship Id="rId37" Type="http://schemas.openxmlformats.org/officeDocument/2006/relationships/hyperlink" Target="http://www.tandfonline.com/doi/abs/10.1080/15685551.2016.1273436" TargetMode="External" /><Relationship Id="rId38" Type="http://schemas.openxmlformats.org/officeDocument/2006/relationships/hyperlink" Target="https://search.proquest.com/openview/324889a988f7a7cbb55fa8cb1abfd3eb/1?pq-origsite=gscholar&amp;cbl=2046308" TargetMode="External" /><Relationship Id="rId39" Type="http://schemas.openxmlformats.org/officeDocument/2006/relationships/hyperlink" Target="https://search.proquest.com/openview/324889a988f7a7cbb55fa8cb1abfd3eb/1?pq-origsite=gscholar&amp;cbl=2046308" TargetMode="External" /><Relationship Id="rId40" Type="http://schemas.openxmlformats.org/officeDocument/2006/relationships/hyperlink" Target="https://search.proquest.com/openview/324889a988f7a7cbb55fa8cb1abfd3eb/1?pq-origsite=gscholar&amp;cbl=2046308" TargetMode="External" /><Relationship Id="rId41" Type="http://schemas.openxmlformats.org/officeDocument/2006/relationships/hyperlink" Target="https://idp.springer.com/authorize/casa?redirect_uri=https://link.springer.com/article/10.1007/s00330-017-4874-0&amp;casa_token=GeuoB5UUxWoAAAAA:z0Z8b3CYSVMxqqWeBcJOqRmLz6LbJuKmTPEPhCVuTYhOIwCrLMTCCyJZgFi_dCSjBRNaRCqw-d_TDPN60Q" TargetMode="External" /><Relationship Id="rId42" Type="http://schemas.openxmlformats.org/officeDocument/2006/relationships/hyperlink" Target="https://link.springer.com/article/10.1007/s00330-017-4874-0" TargetMode="External" /><Relationship Id="rId43" Type="http://schemas.openxmlformats.org/officeDocument/2006/relationships/hyperlink" Target="https://scholar.google.ro/scholar?cluster=2261123089168938138&amp;hl=ro&amp;as_sdt=2005&amp;as_ylo=2017&amp;as_yhi=2017" TargetMode="External" /><Relationship Id="rId44" Type="http://schemas.openxmlformats.org/officeDocument/2006/relationships/hyperlink" Target="https://scholar.google.ro/scholar?cluster=2261123089168938138&amp;hl=ro&amp;as_sdt=2005&amp;as_ylo=2017&amp;as_yhi=2017" TargetMode="External" /><Relationship Id="rId45" Type="http://schemas.openxmlformats.org/officeDocument/2006/relationships/hyperlink" Target="https://pdfs.semanticscholar.org/1149/402d985cbc20363c76ede5e2cff71a773d2e.pdf" TargetMode="External" /><Relationship Id="rId46" Type="http://schemas.openxmlformats.org/officeDocument/2006/relationships/hyperlink" Target="https://www.researchgate.net/publication/320879999_Acinic_cell_carcinoma_of_minor_salivary_glands_-_Case_report" TargetMode="External" /><Relationship Id="rId47" Type="http://schemas.openxmlformats.org/officeDocument/2006/relationships/hyperlink" Target="https://pdfs.semanticscholar.org/1149/402d985cbc20363c76ede5e2cff71a773d2e.pdf" TargetMode="External" /><Relationship Id="rId48" Type="http://schemas.openxmlformats.org/officeDocument/2006/relationships/hyperlink" Target="http://www.jflmjournal.org/article/S1752-928X(17)30130-0/references" TargetMode="External" /><Relationship Id="rId49" Type="http://schemas.openxmlformats.org/officeDocument/2006/relationships/hyperlink" Target="https://books.google.ro/books?hl=ro&amp;lr=&amp;id=Vlc0DwAAQBAJ&amp;oi=fnd&amp;pg=PT154&amp;ots=28rJ8B-h9D&amp;sig=2UAUra5mdiJmW0UrxUCl-7oGJYg&amp;redir_esc=y#v=onepage&amp;q&amp;f=false" TargetMode="External" /><Relationship Id="rId50" Type="http://schemas.openxmlformats.org/officeDocument/2006/relationships/hyperlink" Target="https://doi.org/10.1016/j.aanat.2017.02.004" TargetMode="External" /><Relationship Id="rId51" Type="http://schemas.openxmlformats.org/officeDocument/2006/relationships/hyperlink" Target="https://www.journalagent.com/tjob/pdfs/TJOB-60783-ORIGINAL_ARTICLE-OGENLER.pdf" TargetMode="External" /><Relationship Id="rId52" Type="http://schemas.openxmlformats.org/officeDocument/2006/relationships/hyperlink" Target="http://www.radiographyonline.com/article/S1078-8174(16)30127-4/references" TargetMode="External" /><Relationship Id="rId53" Type="http://schemas.openxmlformats.org/officeDocument/2006/relationships/hyperlink" Target="http://fiatiustitia.ro/ojs/index.php/fi/article/viewFile/286/268" TargetMode="External" /><Relationship Id="rId54" Type="http://schemas.openxmlformats.org/officeDocument/2006/relationships/hyperlink" Target="http://www.rjlm.ro/index.php/arhiv/611" TargetMode="External" /><Relationship Id="rId55" Type="http://schemas.openxmlformats.org/officeDocument/2006/relationships/hyperlink" Target="http://www.rjlm.ro/index.php/arhiv/611" TargetMode="External" /><Relationship Id="rId56" Type="http://schemas.openxmlformats.org/officeDocument/2006/relationships/hyperlink" Target="https://scholar.google.ro/scholar?cluster=2042089844209398071&amp;hl=ro&amp;as_sdt=2005&amp;as_ylo=2017&amp;as_yhi=2017" TargetMode="External" /><Relationship Id="rId57" Type="http://schemas.openxmlformats.org/officeDocument/2006/relationships/hyperlink" Target="http://www.revistadechimie.ro/article_eng.asp?ID=5915" TargetMode="External" /><Relationship Id="rId58" Type="http://schemas.openxmlformats.org/officeDocument/2006/relationships/hyperlink" Target="http://www.revistadechimie.ro/article_eng.asp?ID=5671" TargetMode="External" /><Relationship Id="rId59" Type="http://schemas.openxmlformats.org/officeDocument/2006/relationships/hyperlink" Target="http://www.mdpi.com/2071-1050/9/6/875" TargetMode="External" /><Relationship Id="rId60" Type="http://schemas.openxmlformats.org/officeDocument/2006/relationships/hyperlink" Target="http://www.jepe-journal.info/journal-content/vol-18-no-3" TargetMode="External" /><Relationship Id="rId61" Type="http://schemas.openxmlformats.org/officeDocument/2006/relationships/hyperlink" Target="http://www.revistadechimie.ro/article_eng.asp?ID=5915" TargetMode="External" /><Relationship Id="rId62" Type="http://schemas.openxmlformats.org/officeDocument/2006/relationships/hyperlink" Target="http://apps.webofknowledge.com/full_record.do?product=WOS&amp;search_mode=CitingArticles&amp;qid=60&amp;SID=C5yNm4VOOsGmmivulSA&amp;page=1&amp;doc=3" TargetMode="External" /><Relationship Id="rId63" Type="http://schemas.openxmlformats.org/officeDocument/2006/relationships/hyperlink" Target="http://www.revistadechimie.ro/article_eng.asp?ID=5666" TargetMode="External" /><Relationship Id="rId64" Type="http://schemas.openxmlformats.org/officeDocument/2006/relationships/hyperlink" Target="http://www.revistadechimie.ro/article_eng.asp?ID=5915" TargetMode="External" /><Relationship Id="rId65" Type="http://schemas.openxmlformats.org/officeDocument/2006/relationships/hyperlink" Target="http://apps.webofknowledge.com/full_record.do?product=WOS&amp;search_mode=CitingArticles&amp;qid=60&amp;SID=C5yNm4VOOsGmmivulSA&amp;page=1&amp;doc=3" TargetMode="External" /><Relationship Id="rId66" Type="http://schemas.openxmlformats.org/officeDocument/2006/relationships/hyperlink" Target="http://www.revistadechimie.ro/article_eng.asp?ID=5915" TargetMode="External" /><Relationship Id="rId67" Type="http://schemas.openxmlformats.org/officeDocument/2006/relationships/hyperlink" Target="http://www.revmaterialeplastice.ro/pdf/8%20GRIGORE%20N%204%2017.pdf" TargetMode="External" /><Relationship Id="rId68" Type="http://schemas.openxmlformats.org/officeDocument/2006/relationships/hyperlink" Target="http://www.revmaterialeplastice.ro/pdf/6%20SUCIU%20B.%204%2017.pdf" TargetMode="External" /><Relationship Id="rId69" Type="http://schemas.openxmlformats.org/officeDocument/2006/relationships/hyperlink" Target="https://www.bjbms.org/ojs/index.php/bjbms/article/view/2659/702" TargetMode="External" /><Relationship Id="rId70" Type="http://schemas.openxmlformats.org/officeDocument/2006/relationships/hyperlink" Target="https://www.uptodate.com/contents/endometriosis-clinical-manifestations-and-diagnosis-of-rectovaginal-or-bowel-disease" TargetMode="External" /><Relationship Id="rId71" Type="http://schemas.openxmlformats.org/officeDocument/2006/relationships/hyperlink" Target="https://www.bjbms.org/ojs/index.php/bjbms/article/view/2659/702" TargetMode="External" /><Relationship Id="rId72" Type="http://schemas.openxmlformats.org/officeDocument/2006/relationships/hyperlink" Target="https://www.uptodate.com/contents/endometriosis-clinical-manifestations-and-diagnosis-of-rectovaginal-or-bowel-disease" TargetMode="External" /><Relationship Id="rId73" Type="http://schemas.openxmlformats.org/officeDocument/2006/relationships/hyperlink" Target="https://dx.doi.org/10.17305/bjbms.2018.2659" TargetMode="External" /><Relationship Id="rId74" Type="http://schemas.openxmlformats.org/officeDocument/2006/relationships/hyperlink" Target="https://scholar.google.com/citations?view_op=view_citation&amp;hl=ro&amp;user=_1DU6MEAAAAJ&amp;citation_for_view=_1DU6MEAAAAJ:u-x6o8ySG0sC" TargetMode="External" /><Relationship Id="rId75" Type="http://schemas.openxmlformats.org/officeDocument/2006/relationships/hyperlink" Target="https://scholar.google.ro/scholar?as_ylo=2016&amp;hl=ro&amp;as_sdt=2005&amp;cites=858465288608594046&amp;scipsc=" TargetMode="External" /><Relationship Id="rId76" Type="http://schemas.openxmlformats.org/officeDocument/2006/relationships/hyperlink" Target="https://scholar.google.com/citations?view_op=view_citation&amp;hl=ro&amp;user=_1DU6MEAAAAJ&amp;citation_for_view=_1DU6MEAAAAJ:u-x6o8ySG0sC" TargetMode="External" /><Relationship Id="rId77" Type="http://schemas.openxmlformats.org/officeDocument/2006/relationships/hyperlink" Target="https://scholar.google.ro/scholar?as_ylo=2016&amp;hl=ro&amp;as_sdt=2005&amp;cites=858465288608594046&amp;scipsc=" TargetMode="External" /><Relationship Id="rId78" Type="http://schemas.openxmlformats.org/officeDocument/2006/relationships/hyperlink" Target="https://scholar.google.ro/scholar?as_ylo=2016&amp;hl=ro&amp;as_sdt=2005&amp;cites=858465288608594046&amp;scipsc=" TargetMode="External" /><Relationship Id="rId79" Type="http://schemas.openxmlformats.org/officeDocument/2006/relationships/hyperlink" Target="https://scholar.google.ro/scholar?as_ylo=2016&amp;hl=ro&amp;as_sdt=2005&amp;cites=858465288608594046&amp;scipsc=" TargetMode="External" /><Relationship Id="rId80" Type="http://schemas.openxmlformats.org/officeDocument/2006/relationships/hyperlink" Target="http://bmjopen.bmj.com/content/7/2/e013445?utm_source=trendmd&amp;utm_medium=cpc&amp;utm_campaign=bmjopen&amp;trendmd-shared=1&amp;utm_content=Journalcontent&amp;utm_term=TrendMDPhase4" TargetMode="External" /><Relationship Id="rId81" Type="http://schemas.openxmlformats.org/officeDocument/2006/relationships/hyperlink" Target="http://apps.webofknowledge.com/full_record.do?product=WOS&amp;search_mode=CitingArticles&amp;qid=7&amp;SID=F6cm5M2QS7Fhr5fCC6F&amp;page=1&amp;doc=2" TargetMode="External" /><Relationship Id="rId8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revistasrd.ro/" TargetMode="External" /><Relationship Id="rId2" Type="http://schemas.openxmlformats.org/officeDocument/2006/relationships/hyperlink" Target="http://www.rjlm.ro/index.php/editorialboard" TargetMode="External" /><Relationship Id="rId3" Type="http://schemas.openxmlformats.org/officeDocument/2006/relationships/hyperlink" Target="http://www.amtsibiu.ro/editorial-board" TargetMode="External" /><Relationship Id="rId4" Type="http://schemas.openxmlformats.org/officeDocument/2006/relationships/hyperlink" Target="http://www.politicidesanatate.ro/despre-noi/board/" TargetMode="External" /><Relationship Id="rId5" Type="http://schemas.openxmlformats.org/officeDocument/2006/relationships/hyperlink" Target="http://www.alliedacademies.org/current-pediatrics/current-issue.php" TargetMode="External" /><Relationship Id="rId6" Type="http://schemas.openxmlformats.org/officeDocument/2006/relationships/hyperlink" Target="http://rjr.com.ro/editorial-council/" TargetMode="External" /><Relationship Id="rId7" Type="http://schemas.openxmlformats.org/officeDocument/2006/relationships/hyperlink" Target="http://www.revanatomie.ro/" TargetMode="External" /><Relationship Id="rId8" Type="http://schemas.openxmlformats.org/officeDocument/2006/relationships/hyperlink" Target="http://www.amtsibiu.ro/" TargetMode="External" /><Relationship Id="rId9" Type="http://schemas.openxmlformats.org/officeDocument/2006/relationships/hyperlink" Target="http://www.amtsibiu.ro/" TargetMode="External" /><Relationship Id="rId10" Type="http://schemas.openxmlformats.org/officeDocument/2006/relationships/hyperlink" Target="http://webbut.unitbv.ro/Bulletin/Series%20VI/Scientific_Com6.html" TargetMode="External" /><Relationship Id="rId11" Type="http://schemas.openxmlformats.org/officeDocument/2006/relationships/hyperlink" Target="http://www.amtsibiu.ro/" TargetMode="External" /><Relationship Id="rId12" Type="http://schemas.openxmlformats.org/officeDocument/2006/relationships/hyperlink" Target="http://www.amtsibiu.ro/" TargetMode="External" /><Relationship Id="rId13" Type="http://schemas.openxmlformats.org/officeDocument/2006/relationships/hyperlink" Target="http://www.dentaltarget.ro/" TargetMode="External" /><Relationship Id="rId1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conferences.ulbsibiu.ro/corimf/about.html" TargetMode="External" /><Relationship Id="rId2" Type="http://schemas.openxmlformats.org/officeDocument/2006/relationships/hyperlink" Target="http://www.acta-endo.ro/" TargetMode="External" /><Relationship Id="rId3" Type="http://schemas.openxmlformats.org/officeDocument/2006/relationships/hyperlink" Target="http://onlinelibrary.wiley.com/journal/10.1111/(ISSN)1365-4632" TargetMode="External" /><Relationship Id="rId4" Type="http://schemas.openxmlformats.org/officeDocument/2006/relationships/hyperlink" Target="http://fmch-journal.org/" TargetMode="External" /><Relationship Id="rId5" Type="http://schemas.openxmlformats.org/officeDocument/2006/relationships/hyperlink" Target="http://apvs.in/wp-content/uploads/2017/06/Day-2.pdf" TargetMode="External" /><Relationship Id="rId6" Type="http://schemas.openxmlformats.org/officeDocument/2006/relationships/hyperlink" Target="http://www.cice.com.br/" TargetMode="External" /><Relationship Id="rId7" Type="http://schemas.openxmlformats.org/officeDocument/2006/relationships/hyperlink" Target="https://academic.oup.com/ejcts" TargetMode="External" /><Relationship Id="rId8" Type="http://schemas.openxmlformats.org/officeDocument/2006/relationships/hyperlink" Target="https://academic.oup.com/ejcts/search-results?q=v+costache&amp;fl_SiteID=5278&amp;allJournals=1&amp;SearchSourceType=1&amp;rg_ArticleDate=01/01/2017%20TO%2012/31/2017" TargetMode="External" /><Relationship Id="rId9" Type="http://schemas.openxmlformats.org/officeDocument/2006/relationships/hyperlink" Target="https://www.sts.org/sites/default/files/documents/53AM_ProgramGuide.pdf" TargetMode="External" /><Relationship Id="rId10" Type="http://schemas.openxmlformats.org/officeDocument/2006/relationships/hyperlink" Target="http://www.kssta.org/" TargetMode="External" /><Relationship Id="rId1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rgm.ro/" TargetMode="External" /><Relationship Id="rId2" Type="http://schemas.openxmlformats.org/officeDocument/2006/relationships/hyperlink" Target="http://www.srgm.ro/" TargetMode="External" /><Relationship Id="rId3" Type="http://schemas.openxmlformats.org/officeDocument/2006/relationships/hyperlink" Target="http://www.srd.ro/" TargetMode="External" /><Relationship Id="rId4" Type="http://schemas.openxmlformats.org/officeDocument/2006/relationships/hyperlink" Target="http://www.srd.ro/" TargetMode="External" /><Relationship Id="rId5" Type="http://schemas.openxmlformats.org/officeDocument/2006/relationships/hyperlink" Target="http://www.srrm.ro/" TargetMode="External" /><Relationship Id="rId6" Type="http://schemas.openxmlformats.org/officeDocument/2006/relationships/hyperlink" Target="https://www.rmn-diagnostica.ro/evenimente/simpozion-actualitati-in-durerea-lombara-dezbateri-si-cazuri-clinice-comentate/" TargetMode="External" /><Relationship Id="rId7" Type="http://schemas.openxmlformats.org/officeDocument/2006/relationships/hyperlink" Target="http://www.srgm.ro/" TargetMode="External" /><Relationship Id="rId8" Type="http://schemas.openxmlformats.org/officeDocument/2006/relationships/hyperlink" Target="http://congresasklepios.ro/" TargetMode="External" /><Relationship Id="rId9" Type="http://schemas.openxmlformats.org/officeDocument/2006/relationships/hyperlink" Target="http://www.ch.tuiasi.ro/062conferinte.html" TargetMode="External" /><Relationship Id="rId10" Type="http://schemas.openxmlformats.org/officeDocument/2006/relationships/hyperlink" Target="https://cnml.ro/en/program/" TargetMode="External" /><Relationship Id="rId11" Type="http://schemas.openxmlformats.org/officeDocument/2006/relationships/hyperlink" Target="https://conferintadebioetica.ro/program/" TargetMode="External" /><Relationship Id="rId12" Type="http://schemas.openxmlformats.org/officeDocument/2006/relationships/hyperlink" Target="http://iscbrng.vv.si/" TargetMode="External" /><Relationship Id="rId13" Type="http://schemas.openxmlformats.org/officeDocument/2006/relationships/hyperlink" Target="http://congresasklepios.ro/cgi-sys/suspendedpage.cgi" TargetMode="External" /><Relationship Id="rId14" Type="http://schemas.openxmlformats.org/officeDocument/2006/relationships/hyperlink" Target="http://www.rclso.ro/" TargetMode="External" /><Relationship Id="rId15" Type="http://schemas.openxmlformats.org/officeDocument/2006/relationships/hyperlink" Target="https://aknee.umftgm.ro/2017/" TargetMode="External" /><Relationship Id="rId16" Type="http://schemas.openxmlformats.org/officeDocument/2006/relationships/hyperlink" Target="https://aotrauma2.aofoundation.org/eventdetails.aspx?id=4080&amp;from=PG_COURSEDIRECTORY" TargetMode="External" /><Relationship Id="rId17" Type="http://schemas.openxmlformats.org/officeDocument/2006/relationships/hyperlink" Target="http://ortopedietimisoara.ro/wp-content/uploads/2017/10/flyer-curs-artroscopie-2017-final-2.pdf" TargetMode="External" /><Relationship Id="rId18" Type="http://schemas.openxmlformats.org/officeDocument/2006/relationships/hyperlink" Target="http://conferintasrh.ro/" TargetMode="External" /><Relationship Id="rId19" Type="http://schemas.openxmlformats.org/officeDocument/2006/relationships/hyperlink" Target="http://srh.org.ro/event/scoala-de-vara-pentru-rezidenti-2/" TargetMode="External" /><Relationship Id="rId20" Type="http://schemas.openxmlformats.org/officeDocument/2006/relationships/hyperlink" Target="http://alliedacademies.com/tropical-medicine-2017/2017/organizing-committee" TargetMode="External" /><Relationship Id="rId21" Type="http://schemas.openxmlformats.org/officeDocument/2006/relationships/hyperlink" Target="https://www.rmn-diagnostica.ro/evenimente/simpozion-actualitati-in-durerea-lombara-dezbateri-si-cazuri-clinice-comentate/" TargetMode="External" /><Relationship Id="rId22" Type="http://schemas.openxmlformats.org/officeDocument/2006/relationships/hyperlink" Target="http://www.med-book.ro/" TargetMode="External" /><Relationship Id="rId23" Type="http://schemas.openxmlformats.org/officeDocument/2006/relationships/hyperlink" Target="http://iscbrng.vv.si/" TargetMode="External" /><Relationship Id="rId24" Type="http://schemas.openxmlformats.org/officeDocument/2006/relationships/hyperlink" Target="http://iscbrng.vv.si/" TargetMode="External" /><Relationship Id="rId25" Type="http://schemas.openxmlformats.org/officeDocument/2006/relationships/hyperlink" Target="http://iscbrng.vv.si/" TargetMode="External" /><Relationship Id="rId26" Type="http://schemas.openxmlformats.org/officeDocument/2006/relationships/hyperlink" Target="http://www.dental.ro/" TargetMode="External" /><Relationship Id="rId27" Type="http://schemas.openxmlformats.org/officeDocument/2006/relationships/hyperlink" Target="http://www.endo2017.medical-congresses.ro/" TargetMode="External" /><Relationship Id="rId28" Type="http://schemas.openxmlformats.org/officeDocument/2006/relationships/hyperlink" Target="https://ye-endoclinica-aecr-ro.herokuapp.com/docs/program-aecr-2017.pdf" TargetMode="External" /><Relationship Id="rId29" Type="http://schemas.openxmlformats.org/officeDocument/2006/relationships/hyperlink" Target="https://www.stomasibiu.wordpress.com/" TargetMode="External" /><Relationship Id="rId30" Type="http://schemas.openxmlformats.org/officeDocument/2006/relationships/hyperlink" Target="http://cercetare.ulbsibiu.ro/manifestari.html" TargetMode="External" /><Relationship Id="rId3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research/participants/portal/desktop/en/opportunities/h2020/topics/ict-16-2017.html" TargetMode="External" /><Relationship Id="rId2" Type="http://schemas.openxmlformats.org/officeDocument/2006/relationships/hyperlink" Target="https://uefiscdi.ro/resource-87282?&amp;wtok=d9cb395475203fb84535e766ea72b67996a4a679&amp;wtkps=XY9bCsIwEEX3Mt9aM3mQON2DCK6gJm2NtkaMtYq4d5MqiP5dhnPuZSrS9IikCMbLoYtQekKupZaSlZEEQfQOcloS4LjvBnlj6A9Ne8SgxU3dw5bHudzZp"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doi.org/10.1016/j.talanta.2017.01.092" TargetMode="External" /><Relationship Id="rId2" Type="http://schemas.openxmlformats.org/officeDocument/2006/relationships/hyperlink" Target="https://link.springer.com/article/10.1007/s00268-016-3821-6" TargetMode="External" /><Relationship Id="rId3" Type="http://schemas.openxmlformats.org/officeDocument/2006/relationships/hyperlink" Target="https://doi.org/10.1007/s00268-016-3821-6" TargetMode="External" /><Relationship Id="rId4" Type="http://schemas.openxmlformats.org/officeDocument/2006/relationships/hyperlink" Target="https://bmcmusculoskeletdisord.biomedcentral.com/articles/10.1186/s12891-017-1678-y" TargetMode="External" /><Relationship Id="rId5" Type="http://schemas.openxmlformats.org/officeDocument/2006/relationships/hyperlink" Target="https://bmcmusculoskeletdisord.biomedcentral.com/articles/10.1186/s12891-017-1678-y" TargetMode="Externa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ibn.idsi.md/ro/buletin-perinatologie" TargetMode="External" /><Relationship Id="rId2" Type="http://schemas.openxmlformats.org/officeDocument/2006/relationships/hyperlink" Target="https://ibn.idsi.md/ro/buletin-perinatologie" TargetMode="External" /><Relationship Id="rId3" Type="http://schemas.openxmlformats.org/officeDocument/2006/relationships/hyperlink" Target="https://ibn.idsi.md/ro/buletin-perinatologie" TargetMode="External" /><Relationship Id="rId4" Type="http://schemas.openxmlformats.org/officeDocument/2006/relationships/hyperlink" Target="https://ibn.idsi.md/ro/buletin-perinatologie" TargetMode="External" /><Relationship Id="rId5" Type="http://schemas.openxmlformats.org/officeDocument/2006/relationships/hyperlink" Target="http://www.atmm.ro/" TargetMode="External" /><Relationship Id="rId6" Type="http://schemas.openxmlformats.org/officeDocument/2006/relationships/hyperlink" Target="https://ibn.idsi.md/ro/buletin-perinatologie" TargetMode="External" /><Relationship Id="rId7" Type="http://schemas.openxmlformats.org/officeDocument/2006/relationships/hyperlink" Target="http://www.medichub.ro/reviste" TargetMode="External" /><Relationship Id="rId8" Type="http://schemas.openxmlformats.org/officeDocument/2006/relationships/hyperlink" Target="http://www.medichub.ro/reviste" TargetMode="External" /><Relationship Id="rId9" Type="http://schemas.openxmlformats.org/officeDocument/2006/relationships/hyperlink" Target="https://www.sciencepublishinggroup.com/j/ajpn" TargetMode="External" /><Relationship Id="rId10" Type="http://schemas.openxmlformats.org/officeDocument/2006/relationships/hyperlink" Target="https://www.sciencepublishinggroup.com/j/ajpn" TargetMode="External" /><Relationship Id="rId11" Type="http://schemas.openxmlformats.org/officeDocument/2006/relationships/hyperlink" Target="http://www.mesageruldesibiu.ro/" TargetMode="External" /><Relationship Id="rId1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rgm.ro/" TargetMode="External" /><Relationship Id="rId2" Type="http://schemas.openxmlformats.org/officeDocument/2006/relationships/hyperlink" Target="http://www.srgm.ro/" TargetMode="External" /><Relationship Id="rId3" Type="http://schemas.openxmlformats.org/officeDocument/2006/relationships/hyperlink" Target="http://www.conferences.ulbsibiu.ro/corimf/about.html" TargetMode="External" /><Relationship Id="rId4" Type="http://schemas.openxmlformats.org/officeDocument/2006/relationships/hyperlink" Target="http://www.conferences.ulbsibiu.ro/corimf/about.html" TargetMode="External" /><Relationship Id="rId5" Type="http://schemas.openxmlformats.org/officeDocument/2006/relationships/hyperlink" Target="http://www.savinghearts.eu/work-programme" TargetMode="External" /><Relationship Id="rId6" Type="http://schemas.openxmlformats.org/officeDocument/2006/relationships/hyperlink" Target="http://www.eadv.org/" TargetMode="External" /><Relationship Id="rId7" Type="http://schemas.openxmlformats.org/officeDocument/2006/relationships/hyperlink" Target="http://www.eadv.org/" TargetMode="External" /><Relationship Id="rId8" Type="http://schemas.openxmlformats.org/officeDocument/2006/relationships/hyperlink" Target="http://www.eadv.org/" TargetMode="External" /><Relationship Id="rId9" Type="http://schemas.openxmlformats.org/officeDocument/2006/relationships/hyperlink" Target="http://www.eadv.org/" TargetMode="External" /><Relationship Id="rId10" Type="http://schemas.openxmlformats.org/officeDocument/2006/relationships/hyperlink" Target="http://www.eadv.org/" TargetMode="External" /><Relationship Id="rId11" Type="http://schemas.openxmlformats.org/officeDocument/2006/relationships/hyperlink" Target="http://www.srd.ro/" TargetMode="External" /><Relationship Id="rId12" Type="http://schemas.openxmlformats.org/officeDocument/2006/relationships/hyperlink" Target="http://www.conferences.ulbsibiu.ro/corimf/about.htlm" TargetMode="External" /><Relationship Id="rId13" Type="http://schemas.openxmlformats.org/officeDocument/2006/relationships/hyperlink" Target="http://www.conferences.ulbsibiu.ro/corimf/about.htlm" TargetMode="External" /><Relationship Id="rId14" Type="http://schemas.openxmlformats.org/officeDocument/2006/relationships/hyperlink" Target="http://www.conferences.ulbsibiu.ro/corimf/about.htlm" TargetMode="External" /><Relationship Id="rId15" Type="http://schemas.openxmlformats.org/officeDocument/2006/relationships/hyperlink" Target="http://www.srd.ro/" TargetMode="External" /><Relationship Id="rId16" Type="http://schemas.openxmlformats.org/officeDocument/2006/relationships/hyperlink" Target="http://www.srdermato-oncologie.ro/" TargetMode="External" /><Relationship Id="rId17" Type="http://schemas.openxmlformats.org/officeDocument/2006/relationships/hyperlink" Target="http://www.srdermato-oncologie.ro/" TargetMode="External" /><Relationship Id="rId18" Type="http://schemas.openxmlformats.org/officeDocument/2006/relationships/hyperlink" Target="http://www.congressrr.ro/" TargetMode="External" /><Relationship Id="rId19" Type="http://schemas.openxmlformats.org/officeDocument/2006/relationships/hyperlink" Target="http://snvgh.ro/program-stiintific/" TargetMode="External" /><Relationship Id="rId20" Type="http://schemas.openxmlformats.org/officeDocument/2006/relationships/hyperlink" Target="http://conferences.ulbsibiu.ro/corimf/index.html" TargetMode="External" /><Relationship Id="rId21" Type="http://schemas.openxmlformats.org/officeDocument/2006/relationships/hyperlink" Target="http://conferences.ulbsibiu.ro/corimf/index.html" TargetMode="External" /><Relationship Id="rId22" Type="http://schemas.openxmlformats.org/officeDocument/2006/relationships/hyperlink" Target="http://conferences.ulbsibiu.ro/corimf/program.html" TargetMode="External" /><Relationship Id="rId23" Type="http://schemas.openxmlformats.org/officeDocument/2006/relationships/hyperlink" Target="http://conferences.ulbsibiu.ro/corimf/program.html" TargetMode="External" /><Relationship Id="rId24" Type="http://schemas.openxmlformats.org/officeDocument/2006/relationships/hyperlink" Target="http://www.atmm.ro/" TargetMode="External" /><Relationship Id="rId25" Type="http://schemas.openxmlformats.org/officeDocument/2006/relationships/hyperlink" Target="https://www.rmn-diagnostica.ro/evenimente/simpozion-actualitati-in-durerea-lombara-dezbateri-si-cazuri-clinice-comentate/" TargetMode="External" /><Relationship Id="rId26" Type="http://schemas.openxmlformats.org/officeDocument/2006/relationships/hyperlink" Target="http://www.srrm.ro/" TargetMode="External" /><Relationship Id="rId27" Type="http://schemas.openxmlformats.org/officeDocument/2006/relationships/hyperlink" Target="mailto:ece2017@endocrinology.org" TargetMode="External" /><Relationship Id="rId28" Type="http://schemas.openxmlformats.org/officeDocument/2006/relationships/hyperlink" Target="http://rjn.com.ro/rjn-vol-xvi-suppl-year-2017/" TargetMode="External" /><Relationship Id="rId29" Type="http://schemas.openxmlformats.org/officeDocument/2006/relationships/hyperlink" Target="http://rjn.com.ro/rjn-vol-xvi-suppl-year-2017/" TargetMode="External" /><Relationship Id="rId30" Type="http://schemas.openxmlformats.org/officeDocument/2006/relationships/hyperlink" Target="http://www.srgm.ro/" TargetMode="External" /><Relationship Id="rId31" Type="http://schemas.openxmlformats.org/officeDocument/2006/relationships/hyperlink" Target="http://www.srgm.ro/" TargetMode="External" /><Relationship Id="rId32" Type="http://schemas.openxmlformats.org/officeDocument/2006/relationships/hyperlink" Target="http://www.eadv.org/" TargetMode="External" /><Relationship Id="rId33" Type="http://schemas.openxmlformats.org/officeDocument/2006/relationships/hyperlink" Target="http://www.eadv.org/" TargetMode="External" /><Relationship Id="rId34" Type="http://schemas.openxmlformats.org/officeDocument/2006/relationships/hyperlink" Target="http://www.eadv.org/" TargetMode="External" /><Relationship Id="rId35" Type="http://schemas.openxmlformats.org/officeDocument/2006/relationships/hyperlink" Target="http://www.eadv.org/" TargetMode="External" /><Relationship Id="rId36" Type="http://schemas.openxmlformats.org/officeDocument/2006/relationships/hyperlink" Target="http://www.eadv.org/" TargetMode="External" /><Relationship Id="rId37" Type="http://schemas.openxmlformats.org/officeDocument/2006/relationships/hyperlink" Target="http://www.srd.ro/" TargetMode="External" /><Relationship Id="rId38" Type="http://schemas.openxmlformats.org/officeDocument/2006/relationships/hyperlink" Target="http://www.conferences.ulbsibiu.ro/corimf/about.htlm" TargetMode="External" /><Relationship Id="rId39" Type="http://schemas.openxmlformats.org/officeDocument/2006/relationships/hyperlink" Target="http://www.conferences.ulbsibiu.ro/corimf/about.htlm" TargetMode="External" /><Relationship Id="rId40" Type="http://schemas.openxmlformats.org/officeDocument/2006/relationships/hyperlink" Target="http://www.conferences.ulbsibiu.ro/corimf/about.htlm" TargetMode="External" /><Relationship Id="rId41" Type="http://schemas.openxmlformats.org/officeDocument/2006/relationships/hyperlink" Target="http://www.srdermato-oncologie.ro/" TargetMode="External" /><Relationship Id="rId42" Type="http://schemas.openxmlformats.org/officeDocument/2006/relationships/hyperlink" Target="http://www.srdermato-oncologie.ro/" TargetMode="External" /><Relationship Id="rId43" Type="http://schemas.openxmlformats.org/officeDocument/2006/relationships/hyperlink" Target="http://2017.nutrition-growth.kenes.com/" TargetMode="External" /><Relationship Id="rId44" Type="http://schemas.openxmlformats.org/officeDocument/2006/relationships/hyperlink" Target="https://eapcongress.com/" TargetMode="External" /><Relationship Id="rId45" Type="http://schemas.openxmlformats.org/officeDocument/2006/relationships/hyperlink" Target="https://eapcongress.com/" TargetMode="External" /><Relationship Id="rId46" Type="http://schemas.openxmlformats.org/officeDocument/2006/relationships/hyperlink" Target="http://www.ineip.org/.../8/9th-excellence-pediatrics-conference-2017" TargetMode="External" /><Relationship Id="rId47" Type="http://schemas.openxmlformats.org/officeDocument/2006/relationships/hyperlink" Target="http://srim2017.medical-congresses.ro/Content/Media/Program%20congres%20SRIM%202017.pdf" TargetMode="External" /><Relationship Id="rId48" Type="http://schemas.openxmlformats.org/officeDocument/2006/relationships/hyperlink" Target="http://srim2017.medical-congresses.ro/Content/Media/Program%20congres%20SRIM%202017.pdf" TargetMode="External" /><Relationship Id="rId49" Type="http://schemas.openxmlformats.org/officeDocument/2006/relationships/hyperlink" Target="http://www.cnped.ro/" TargetMode="External" /><Relationship Id="rId50" Type="http://schemas.openxmlformats.org/officeDocument/2006/relationships/hyperlink" Target="https://www.neurology.ro/congresele-snr.html" TargetMode="External" /><Relationship Id="rId51" Type="http://schemas.openxmlformats.org/officeDocument/2006/relationships/hyperlink" Target="http://ascip.ro/index.php?opt=home&amp;titlu=home" TargetMode="External" /><Relationship Id="rId52" Type="http://schemas.openxmlformats.org/officeDocument/2006/relationships/hyperlink" Target="http://www.conferences.ulbsibiu.ro/corimf/about.html" TargetMode="External" /><Relationship Id="rId53" Type="http://schemas.openxmlformats.org/officeDocument/2006/relationships/hyperlink" Target="http://www.stomasibiu.wordpress.com/" TargetMode="External" /><Relationship Id="rId54" Type="http://schemas.openxmlformats.org/officeDocument/2006/relationships/hyperlink" Target="http://www.conferences.ulbsibiu.ro/corimf/about.html" TargetMode="External" /><Relationship Id="rId55" Type="http://schemas.openxmlformats.org/officeDocument/2006/relationships/hyperlink" Target="http://www.conferences.ulbsibiu.ro/corimf/about.html" TargetMode="External" /><Relationship Id="rId56" Type="http://schemas.openxmlformats.org/officeDocument/2006/relationships/hyperlink" Target="http://www.conferences.ulbsibiu.ro/corimf/about.html" TargetMode="External" /><Relationship Id="rId57" Type="http://schemas.openxmlformats.org/officeDocument/2006/relationships/hyperlink" Target="http://www.conferences.ulbsibiu.ro/corimf/about.html" TargetMode="External" /><Relationship Id="rId58" Type="http://schemas.openxmlformats.org/officeDocument/2006/relationships/hyperlink" Target="http://www.atmm/" TargetMode="External" /><Relationship Id="rId59" Type="http://schemas.openxmlformats.org/officeDocument/2006/relationships/hyperlink" Target="http://www.conferences.ulbsibiu.ro/corimf/about.html" TargetMode="External" /><Relationship Id="rId60" Type="http://schemas.openxmlformats.org/officeDocument/2006/relationships/hyperlink" Target="http://www.conferences.ulbsibiu.ro/corimf/about.html" TargetMode="External" /><Relationship Id="rId61" Type="http://schemas.openxmlformats.org/officeDocument/2006/relationships/hyperlink" Target="http://orl2017.medical-congresses.ro/" TargetMode="External" /><Relationship Id="rId62" Type="http://schemas.openxmlformats.org/officeDocument/2006/relationships/hyperlink" Target="http://www.conferences.ulbsibiu.ro/corimf/about.html" TargetMode="External" /><Relationship Id="rId63" Type="http://schemas.openxmlformats.org/officeDocument/2006/relationships/hyperlink" Target="http://www.ch.tuiasi.ro/062conferinte.html" TargetMode="External" /><Relationship Id="rId64" Type="http://schemas.openxmlformats.org/officeDocument/2006/relationships/hyperlink" Target="http://www.ch.tuiasi.ro/062conferinte.html" TargetMode="External" /><Relationship Id="rId65" Type="http://schemas.openxmlformats.org/officeDocument/2006/relationships/hyperlink" Target="http://www.ch.tuiasi.ro/062conferinte.html" TargetMode="External" /><Relationship Id="rId66" Type="http://schemas.openxmlformats.org/officeDocument/2006/relationships/hyperlink" Target="http://cercetare.ulbsibiu.ro/NoapteaCercetatorilor/NC2017/ProgramScurt2017.pdf" TargetMode="External" /><Relationship Id="rId67" Type="http://schemas.openxmlformats.org/officeDocument/2006/relationships/hyperlink" Target="http://www.ch.tuiasi.ro/062conferinte.html" TargetMode="External" /><Relationship Id="rId68" Type="http://schemas.openxmlformats.org/officeDocument/2006/relationships/hyperlink" Target="http://www.ch.tuiasi.ro/062conferinte.html" TargetMode="External" /><Relationship Id="rId69" Type="http://schemas.openxmlformats.org/officeDocument/2006/relationships/hyperlink" Target="http://cercetare.ulbsibiu.ro/NoapteaCercetatorilor/NC2017/ProgramLung2017.PDF" TargetMode="External" /><Relationship Id="rId70" Type="http://schemas.openxmlformats.org/officeDocument/2006/relationships/hyperlink" Target="http://www.shshi.al/8seec4.html" TargetMode="External" /><Relationship Id="rId71" Type="http://schemas.openxmlformats.org/officeDocument/2006/relationships/hyperlink" Target="http://www.shshi.al/8seec4.html" TargetMode="External" /><Relationship Id="rId72" Type="http://schemas.openxmlformats.org/officeDocument/2006/relationships/hyperlink" Target="http://www.shshi.al/8seec4.html" TargetMode="External" /><Relationship Id="rId73" Type="http://schemas.openxmlformats.org/officeDocument/2006/relationships/hyperlink" Target="http://www.ch.tuiasi.ro/062conferinte.html" TargetMode="External" /><Relationship Id="rId74" Type="http://schemas.openxmlformats.org/officeDocument/2006/relationships/hyperlink" Target="http://www.ch.tuiasi.ro/062conferinte.html" TargetMode="External" /><Relationship Id="rId75" Type="http://schemas.openxmlformats.org/officeDocument/2006/relationships/hyperlink" Target="http://www.ch.tuiasi.ro/062conferinte.html" TargetMode="External" /><Relationship Id="rId76" Type="http://schemas.openxmlformats.org/officeDocument/2006/relationships/hyperlink" Target="http://www.ch.tuiasi.ro/062conferinte.html" TargetMode="External" /><Relationship Id="rId77" Type="http://schemas.openxmlformats.org/officeDocument/2006/relationships/hyperlink" Target="http://www.ch.tuiasi.ro/062conferinte.html" TargetMode="External" /><Relationship Id="rId78" Type="http://schemas.openxmlformats.org/officeDocument/2006/relationships/hyperlink" Target="http://conferences.ulbsibiu.ro/corimf/index.html" TargetMode="External" /><Relationship Id="rId79" Type="http://schemas.openxmlformats.org/officeDocument/2006/relationships/hyperlink" Target="http://conferences.ulbsibiu.ro/corimf/index.html" TargetMode="External" /><Relationship Id="rId80" Type="http://schemas.openxmlformats.org/officeDocument/2006/relationships/hyperlink" Target="http://cmd-cs.ro/a-2-a-editie-a-congresului-zilele-medicinii-dentare-sibiene/" TargetMode="External" /><Relationship Id="rId81" Type="http://schemas.openxmlformats.org/officeDocument/2006/relationships/hyperlink" Target="http://cmd-cs.ro/a-2-a-editie-a-congresului-zilele-medicinii-dentare-sibiene/" TargetMode="External" /><Relationship Id="rId82" Type="http://schemas.openxmlformats.org/officeDocument/2006/relationships/hyperlink" Target="http://cercetare.ulbsibiu.ro/NoapteaCercetatorilor/NC2017/ProgramLung2017.PDF" TargetMode="External" /><Relationship Id="rId83" Type="http://schemas.openxmlformats.org/officeDocument/2006/relationships/hyperlink" Target="https://cnml.ro/en/program/" TargetMode="External" /><Relationship Id="rId84" Type="http://schemas.openxmlformats.org/officeDocument/2006/relationships/hyperlink" Target="https://cnml.ro/en/program/" TargetMode="External" /><Relationship Id="rId85" Type="http://schemas.openxmlformats.org/officeDocument/2006/relationships/hyperlink" Target="https://conferintadebioetica.ro/wp-content/uploads/2017/11/Bioetica2017_program.pdf" TargetMode="External" /><Relationship Id="rId86" Type="http://schemas.openxmlformats.org/officeDocument/2006/relationships/hyperlink" Target="https://stomasibiu.wordpress.com/" TargetMode="External" /><Relationship Id="rId87" Type="http://schemas.openxmlformats.org/officeDocument/2006/relationships/hyperlink" Target="http://cmd-cs.ro/a-2-a-editie-a-congresului-zilele-medicinii-dentare-sibiene/" TargetMode="External" /><Relationship Id="rId88" Type="http://schemas.openxmlformats.org/officeDocument/2006/relationships/hyperlink" Target="http://cmd-cs.ro/a-2-a-editie-a-congresului-zilele-medicinii-dentare-sibiene/" TargetMode="External" /><Relationship Id="rId89" Type="http://schemas.openxmlformats.org/officeDocument/2006/relationships/hyperlink" Target="http://conferences.ulbsibiu.ro/corimf/index.html" TargetMode="External" /><Relationship Id="rId90" Type="http://schemas.openxmlformats.org/officeDocument/2006/relationships/hyperlink" Target="http://conferences.ulbsibiu.ro/corimf/index.html" TargetMode="External" /><Relationship Id="rId91" Type="http://schemas.openxmlformats.org/officeDocument/2006/relationships/hyperlink" Target="https://www.rmn-diagnostica.ro/evenimente/simpozion-actualitati-in-durerea-lombara-dezbateri-si-cazuri-clinice-comentate/" TargetMode="External" /><Relationship Id="rId92" Type="http://schemas.openxmlformats.org/officeDocument/2006/relationships/hyperlink" Target="http://cercetare.ulbsibiu.ro/NoapteaCercetatorilor/NC2017/ProgramLung2017.PDF" TargetMode="External" /><Relationship Id="rId93" Type="http://schemas.openxmlformats.org/officeDocument/2006/relationships/hyperlink" Target="http://cercetare.ulbsibiu.ro/NoapteaCercetatorilor/NC2017/ProgramLung2017.PDF" TargetMode="External" /><Relationship Id="rId94" Type="http://schemas.openxmlformats.org/officeDocument/2006/relationships/hyperlink" Target="http://www.ineip.org/.../8/9th-excellence-pediatrics-conference-2017" TargetMode="External" /><Relationship Id="rId95" Type="http://schemas.openxmlformats.org/officeDocument/2006/relationships/hyperlink" Target="http://conferences.ulbsibiu.ro/corimf/" TargetMode="External" /><Relationship Id="rId96" Type="http://schemas.openxmlformats.org/officeDocument/2006/relationships/hyperlink" Target="http://conferences.ulbsibiu.ro/corimf/" TargetMode="External" /><Relationship Id="rId97" Type="http://schemas.openxmlformats.org/officeDocument/2006/relationships/hyperlink" Target="http://www.conferences.ulbsibiu.ro/corimf/about.html" TargetMode="External" /><Relationship Id="rId98" Type="http://schemas.openxmlformats.org/officeDocument/2006/relationships/hyperlink" Target="https://cnchirurgie.ro/" TargetMode="External" /><Relationship Id="rId99" Type="http://schemas.openxmlformats.org/officeDocument/2006/relationships/hyperlink" Target="https://cnchirurgie.ro/" TargetMode="External" /><Relationship Id="rId100" Type="http://schemas.openxmlformats.org/officeDocument/2006/relationships/hyperlink" Target="http://sruog2017.medical-congresses.ro/" TargetMode="External" /><Relationship Id="rId101" Type="http://schemas.openxmlformats.org/officeDocument/2006/relationships/hyperlink" Target="http://sruog2017.medical-congresses.ro/" TargetMode="External" /><Relationship Id="rId102" Type="http://schemas.openxmlformats.org/officeDocument/2006/relationships/hyperlink" Target="http://conferences.ulbsibiu.ro/corimf/" TargetMode="External" /><Relationship Id="rId103" Type="http://schemas.openxmlformats.org/officeDocument/2006/relationships/hyperlink" Target="http://conferences.ulbsibiu.ro/corimf/program.html" TargetMode="External" /><Relationship Id="rId104" Type="http://schemas.openxmlformats.org/officeDocument/2006/relationships/hyperlink" Target="https://cnchirurgie.ro/" TargetMode="External" /><Relationship Id="rId105" Type="http://schemas.openxmlformats.org/officeDocument/2006/relationships/hyperlink" Target="https://cnchirurgie.ro/" TargetMode="External" /><Relationship Id="rId106" Type="http://schemas.openxmlformats.org/officeDocument/2006/relationships/hyperlink" Target="https://cnchirurgie.ro/" TargetMode="External" /><Relationship Id="rId107" Type="http://schemas.openxmlformats.org/officeDocument/2006/relationships/hyperlink" Target="https://cnchirurgie.ro/" TargetMode="External" /><Relationship Id="rId108" Type="http://schemas.openxmlformats.org/officeDocument/2006/relationships/hyperlink" Target="http://sruog2017.medical-congresses.ro/" TargetMode="External" /><Relationship Id="rId109" Type="http://schemas.openxmlformats.org/officeDocument/2006/relationships/hyperlink" Target="http://sruog2017.medical-congresses.ro/" TargetMode="External" /><Relationship Id="rId110" Type="http://schemas.openxmlformats.org/officeDocument/2006/relationships/hyperlink" Target="http://sruog2017.medical-congresses.ro/" TargetMode="External" /><Relationship Id="rId111" Type="http://schemas.openxmlformats.org/officeDocument/2006/relationships/hyperlink" Target="http://www.rclso.ro/" TargetMode="External" /><Relationship Id="rId112" Type="http://schemas.openxmlformats.org/officeDocument/2006/relationships/hyperlink" Target="http://www.rclso.ro/" TargetMode="External" /><Relationship Id="rId113" Type="http://schemas.openxmlformats.org/officeDocument/2006/relationships/hyperlink" Target="http://www.rclso.ro/" TargetMode="External" /><Relationship Id="rId114" Type="http://schemas.openxmlformats.org/officeDocument/2006/relationships/hyperlink" Target="http://www.conferintaoftalmologie.ro/" TargetMode="External" /><Relationship Id="rId115" Type="http://schemas.openxmlformats.org/officeDocument/2006/relationships/hyperlink" Target="http://www.conferintaoftalmologie.ro/" TargetMode="External" /><Relationship Id="rId116" Type="http://schemas.openxmlformats.org/officeDocument/2006/relationships/hyperlink" Target="http://www.oftalmologia-moldova.com/first-meet" TargetMode="External" /><Relationship Id="rId117" Type="http://schemas.openxmlformats.org/officeDocument/2006/relationships/hyperlink" Target="http://www.srccr.ro/" TargetMode="External" /><Relationship Id="rId118" Type="http://schemas.openxmlformats.org/officeDocument/2006/relationships/hyperlink" Target="http://www.srccr.ro/" TargetMode="External" /><Relationship Id="rId119" Type="http://schemas.openxmlformats.org/officeDocument/2006/relationships/hyperlink" Target="http://www.oftalmologiaromana.ro/" TargetMode="External" /><Relationship Id="rId120" Type="http://schemas.openxmlformats.org/officeDocument/2006/relationships/hyperlink" Target="http://www.oftalmologiaromana.ro/" TargetMode="External" /><Relationship Id="rId121" Type="http://schemas.openxmlformats.org/officeDocument/2006/relationships/hyperlink" Target="http://www.oftalmologiaromana.ro/" TargetMode="External" /><Relationship Id="rId122" Type="http://schemas.openxmlformats.org/officeDocument/2006/relationships/hyperlink" Target="http://www.soe2017.org/" TargetMode="External" /><Relationship Id="rId123" Type="http://schemas.openxmlformats.org/officeDocument/2006/relationships/hyperlink" Target="http://www.escrs.org/" TargetMode="External" /><Relationship Id="rId124" Type="http://schemas.openxmlformats.org/officeDocument/2006/relationships/hyperlink" Target="http://www.eclso.eu/" TargetMode="External" /><Relationship Id="rId125" Type="http://schemas.openxmlformats.org/officeDocument/2006/relationships/hyperlink" Target="http://www.eclso.eu/" TargetMode="External" /><Relationship Id="rId126" Type="http://schemas.openxmlformats.org/officeDocument/2006/relationships/hyperlink" Target="http://www.romedic.ro/conferinta-nationala-de-chirurgie-2017-0N61488" TargetMode="External" /><Relationship Id="rId127" Type="http://schemas.openxmlformats.org/officeDocument/2006/relationships/hyperlink" Target="http://www.romedic.ro/conferinta-nationala-de-chirurgie-2017-0N6148" TargetMode="External" /><Relationship Id="rId128" Type="http://schemas.openxmlformats.org/officeDocument/2006/relationships/hyperlink" Target="http://www.romedic.ro/conferinta-nationala-de-chirurgie-2017-0N6148" TargetMode="External" /><Relationship Id="rId129" Type="http://schemas.openxmlformats.org/officeDocument/2006/relationships/hyperlink" Target="http://www.romedic.ro/conferinta-nationala-de-chirurgie-2017-0N6148" TargetMode="External" /><Relationship Id="rId130" Type="http://schemas.openxmlformats.org/officeDocument/2006/relationships/hyperlink" Target="http://www.romedic.ro/conferinta-nationala-de-chirurgie-2017-0N6148" TargetMode="External" /><Relationship Id="rId131" Type="http://schemas.openxmlformats.org/officeDocument/2006/relationships/hyperlink" Target="http://conferences.ulbsibiu.ro/corimf/" TargetMode="External" /><Relationship Id="rId132" Type="http://schemas.openxmlformats.org/officeDocument/2006/relationships/hyperlink" Target="http://conferences.ulbsibiu.ro/corimf/" TargetMode="External" /><Relationship Id="rId133" Type="http://schemas.openxmlformats.org/officeDocument/2006/relationships/hyperlink" Target="http://congresasklepios.ro/cgi-sys/suspendedpage.cgi" TargetMode="External" /><Relationship Id="rId134" Type="http://schemas.openxmlformats.org/officeDocument/2006/relationships/hyperlink" Target="https://ro-ro.facebook.com/events/2205435603020644/" TargetMode="External" /><Relationship Id="rId135" Type="http://schemas.openxmlformats.org/officeDocument/2006/relationships/hyperlink" Target="https://ro-ro.facebook.com/events/2205435603020644/" TargetMode="External" /><Relationship Id="rId136" Type="http://schemas.openxmlformats.org/officeDocument/2006/relationships/hyperlink" Target="http://www.cnchirurgie.ro/" TargetMode="External" /><Relationship Id="rId137" Type="http://schemas.openxmlformats.org/officeDocument/2006/relationships/hyperlink" Target="http://www.cnchirurgie.ro/" TargetMode="External" /><Relationship Id="rId138" Type="http://schemas.openxmlformats.org/officeDocument/2006/relationships/hyperlink" Target="http://www.cnchirurgie.ro/" TargetMode="External" /><Relationship Id="rId139" Type="http://schemas.openxmlformats.org/officeDocument/2006/relationships/hyperlink" Target="http://www.cnchirurgie.ro/" TargetMode="External" /><Relationship Id="rId140" Type="http://schemas.openxmlformats.org/officeDocument/2006/relationships/hyperlink" Target="http://www.cnchirurgie.ro/" TargetMode="External" /><Relationship Id="rId141" Type="http://schemas.openxmlformats.org/officeDocument/2006/relationships/hyperlink" Target="http://www.cnchirurgie.ro/" TargetMode="External" /><Relationship Id="rId142" Type="http://schemas.openxmlformats.org/officeDocument/2006/relationships/hyperlink" Target="http://meetings.ismics.org/abstracts/2017-Cardiac-Track.cgi" TargetMode="External" /><Relationship Id="rId143" Type="http://schemas.openxmlformats.org/officeDocument/2006/relationships/hyperlink" Target="http://www.srcet.ro/" TargetMode="External" /><Relationship Id="rId144" Type="http://schemas.openxmlformats.org/officeDocument/2006/relationships/hyperlink" Target="http://apvs.in/wp-content/uploads/2017/06/Day-2.pdf" TargetMode="External" /><Relationship Id="rId145" Type="http://schemas.openxmlformats.org/officeDocument/2006/relationships/hyperlink" Target="http://heartvalvesociety.org/meeting/abstracts/2017/B48.cgi" TargetMode="External" /><Relationship Id="rId146" Type="http://schemas.openxmlformats.org/officeDocument/2006/relationships/hyperlink" Target="http://www.veithsymposium.org/viewsession2017.php?site=veith&amp;sid=42" TargetMode="External" /><Relationship Id="rId147" Type="http://schemas.openxmlformats.org/officeDocument/2006/relationships/hyperlink" Target="http://www.rrml.ro/articole/2017/2017_1_supliment.pdf" TargetMode="External" /><Relationship Id="rId148" Type="http://schemas.openxmlformats.org/officeDocument/2006/relationships/hyperlink" Target="http://www.rrml.ro/articole/2017/2017_1_supliment.pdf" TargetMode="External" /><Relationship Id="rId149" Type="http://schemas.openxmlformats.org/officeDocument/2006/relationships/hyperlink" Target="http://www.falkfoundation.de/" TargetMode="External" /><Relationship Id="rId150" Type="http://schemas.openxmlformats.org/officeDocument/2006/relationships/hyperlink" Target="http://adc.bmj.com/content/102/Suppl_2/A148.2" TargetMode="External" /><Relationship Id="rId151" Type="http://schemas.openxmlformats.org/officeDocument/2006/relationships/hyperlink" Target="http://adc.bmj.com/content/102/Suppl_2/A148.2" TargetMode="External" /><Relationship Id="rId152" Type="http://schemas.openxmlformats.org/officeDocument/2006/relationships/hyperlink" Target="http://adc.bmj.com/content/102/Suppl_2/A148.2" TargetMode="External" /><Relationship Id="rId153" Type="http://schemas.openxmlformats.org/officeDocument/2006/relationships/hyperlink" Target="http://adc.bmj.com/content/102/Suppl_2/A158.2" TargetMode="External" /><Relationship Id="rId154" Type="http://schemas.openxmlformats.org/officeDocument/2006/relationships/hyperlink" Target="http://adc.bmj.com/content/102/Suppl_2/A158.2" TargetMode="External" /><Relationship Id="rId155" Type="http://schemas.openxmlformats.org/officeDocument/2006/relationships/hyperlink" Target="http://journals.sagepub.com/doi/full/10.1177/1708538117713396" TargetMode="External" /><Relationship Id="rId156" Type="http://schemas.openxmlformats.org/officeDocument/2006/relationships/hyperlink" Target="http://journals.sagepub.com/doi/full/10.1177/1708538117713396" TargetMode="External" /><Relationship Id="rId157" Type="http://schemas.openxmlformats.org/officeDocument/2006/relationships/hyperlink" Target="http://journals.sagepub.com/doi/full/10.1177/1708538117713396" TargetMode="External" /><Relationship Id="rId158" Type="http://schemas.openxmlformats.org/officeDocument/2006/relationships/hyperlink" Target="http://www.srcet.ro/" TargetMode="External" /><Relationship Id="rId159" Type="http://schemas.openxmlformats.org/officeDocument/2006/relationships/hyperlink" Target="http://www.srcet.ro/" TargetMode="External" /><Relationship Id="rId160" Type="http://schemas.openxmlformats.org/officeDocument/2006/relationships/hyperlink" Target="http://www.srcet.ro/" TargetMode="External" /><Relationship Id="rId161" Type="http://schemas.openxmlformats.org/officeDocument/2006/relationships/hyperlink" Target="http://www.srcet.ro/" TargetMode="External" /><Relationship Id="rId162" Type="http://schemas.openxmlformats.org/officeDocument/2006/relationships/hyperlink" Target="http://www.srcet.ro/" TargetMode="External" /><Relationship Id="rId163" Type="http://schemas.openxmlformats.org/officeDocument/2006/relationships/hyperlink" Target="http://www.srcet.ro/" TargetMode="External" /><Relationship Id="rId164" Type="http://schemas.openxmlformats.org/officeDocument/2006/relationships/hyperlink" Target="http://www.srcet.ro/" TargetMode="External" /><Relationship Id="rId165" Type="http://schemas.openxmlformats.org/officeDocument/2006/relationships/hyperlink" Target="http://www.srcet.ro/" TargetMode="External" /><Relationship Id="rId166" Type="http://schemas.openxmlformats.org/officeDocument/2006/relationships/hyperlink" Target="http://www.srcet.ro/" TargetMode="External" /><Relationship Id="rId167" Type="http://schemas.openxmlformats.org/officeDocument/2006/relationships/hyperlink" Target="http://www.srcet.ro/" TargetMode="External" /><Relationship Id="rId168" Type="http://schemas.openxmlformats.org/officeDocument/2006/relationships/hyperlink" Target="https://www.mcascientificevents.eu/jens-2017/" TargetMode="External" /><Relationship Id="rId169" Type="http://schemas.openxmlformats.org/officeDocument/2006/relationships/hyperlink" Target="http://meetings.ismics.org/abstracts/2017-Cardiac-Track.cgi" TargetMode="External" /><Relationship Id="rId170" Type="http://schemas.openxmlformats.org/officeDocument/2006/relationships/hyperlink" Target="http://www.annalsthoracicsurgery.org/article/S0003-4975(16)31547-8/abstract" TargetMode="External" /><Relationship Id="rId171" Type="http://schemas.openxmlformats.org/officeDocument/2006/relationships/hyperlink" Target="http://www.veithsymposium.org/viewsession2017.php?site=veith&amp;sid=42" TargetMode="External" /><Relationship Id="rId172" Type="http://schemas.openxmlformats.org/officeDocument/2006/relationships/hyperlink" Target="http://www.endoped.ro/" TargetMode="External" /><Relationship Id="rId173" Type="http://schemas.openxmlformats.org/officeDocument/2006/relationships/hyperlink" Target="http://ascip.ro/index.php?opt=home&amp;titlu=home" TargetMode="External" /><Relationship Id="rId174" Type="http://schemas.openxmlformats.org/officeDocument/2006/relationships/hyperlink" Target="http://archive2017.eusemcongress.org/en/programme/eposterdisplay/" TargetMode="External" /><Relationship Id="rId175" Type="http://schemas.openxmlformats.org/officeDocument/2006/relationships/hyperlink" Target="http://archive2017.eusemcongress.org/en/programme/eposterdisplay/" TargetMode="External" /><Relationship Id="rId176" Type="http://schemas.openxmlformats.org/officeDocument/2006/relationships/hyperlink" Target="http://archive2017.eusemcongress.org/en/programme/eposterdisplay/" TargetMode="External" /><Relationship Id="rId177" Type="http://schemas.openxmlformats.org/officeDocument/2006/relationships/hyperlink" Target="http://archive2017.eusemcongress.org/en/programme/eposterdisplay/" TargetMode="External" /><Relationship Id="rId178" Type="http://schemas.openxmlformats.org/officeDocument/2006/relationships/hyperlink" Target="http://conferences.ulbsibiu.ro/corimf/" TargetMode="External" /><Relationship Id="rId179" Type="http://schemas.openxmlformats.org/officeDocument/2006/relationships/hyperlink" Target="http://conferences.ulbsibiu.ro/corimf/" TargetMode="External" /><Relationship Id="rId180" Type="http://schemas.openxmlformats.org/officeDocument/2006/relationships/hyperlink" Target="http://conferences.ulbsibiu.ro/corimf/" TargetMode="External" /><Relationship Id="rId181" Type="http://schemas.openxmlformats.org/officeDocument/2006/relationships/hyperlink" Target="http://ascip.ro/index.php?opt=home&amp;titlu=home" TargetMode="External" /><Relationship Id="rId18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journals.sagepub.com/action/doSearch?AllField=rotaru" TargetMode="External" /><Relationship Id="rId2" Type="http://schemas.openxmlformats.org/officeDocument/2006/relationships/hyperlink" Target="https://www.ncbi.nlm.nih.gov/pubmed/28523326" TargetMode="External" /><Relationship Id="rId3" Type="http://schemas.openxmlformats.org/officeDocument/2006/relationships/hyperlink" Target="http://www.revistadechimie.ro/pdf/SERB%20B%201%2017.pdf" TargetMode="External" /><Relationship Id="rId4" Type="http://schemas.openxmlformats.org/officeDocument/2006/relationships/hyperlink" Target="http://www.revistadechimie.ro/pdf/33%20SILISTEANU%20S%206%2017.pdf" TargetMode="External" /><Relationship Id="rId5" Type="http://schemas.openxmlformats.org/officeDocument/2006/relationships/hyperlink" Target="http://www.revistadechimie.ro/pdf/45%20COLDEA%20L%209%2017.pdf" TargetMode="External" /><Relationship Id="rId6" Type="http://schemas.openxmlformats.org/officeDocument/2006/relationships/hyperlink" Target="http://www.revistadechimie.ro/pdf/24%20TOTAN%206%2017.pdf" TargetMode="External" /><Relationship Id="rId7" Type="http://schemas.openxmlformats.org/officeDocument/2006/relationships/hyperlink" Target="http://www.revistadechimie.ro/pdf/33%20SILISTEANU%20S%206%2017.pdf" TargetMode="External" /><Relationship Id="rId8" Type="http://schemas.openxmlformats.org/officeDocument/2006/relationships/hyperlink" Target="http://www.revistadechimie.ro/pdf/ANTONESCU%20ELI%202%2017.pdf" TargetMode="External" /><Relationship Id="rId9" Type="http://schemas.openxmlformats.org/officeDocument/2006/relationships/hyperlink" Target="http://www.revistadechimie.ro/" TargetMode="External" /><Relationship Id="rId10" Type="http://schemas.openxmlformats.org/officeDocument/2006/relationships/hyperlink" Target="http://www.revistadechimie.ro/" TargetMode="External" /><Relationship Id="rId11" Type="http://schemas.openxmlformats.org/officeDocument/2006/relationships/hyperlink" Target="http://www.revmaterialeplastice.ro/pdf/8%20GRIGORE%20N%204%2017.pdf" TargetMode="External" /><Relationship Id="rId12" Type="http://schemas.openxmlformats.org/officeDocument/2006/relationships/hyperlink" Target="http://www.revistadechimie.ro/pdf/ANTONESCU%20ELI%202%2017.pdf" TargetMode="External" /><Relationship Id="rId13" Type="http://schemas.openxmlformats.org/officeDocument/2006/relationships/hyperlink" Target="http://www.revistadechimie.ro/pdf/24%20TOTAN%206%2017.pdf" TargetMode="External" /><Relationship Id="rId14" Type="http://schemas.openxmlformats.org/officeDocument/2006/relationships/hyperlink" Target="http://www.revistadechimie.ro/pdf/33%20SILISTEANU%20S%206%2017.pdf" TargetMode="External" /><Relationship Id="rId15" Type="http://schemas.openxmlformats.org/officeDocument/2006/relationships/hyperlink" Target="http://www.rjme.ro/RJME/resources/files/580117207210.pdf" TargetMode="External" /><Relationship Id="rId16" Type="http://schemas.openxmlformats.org/officeDocument/2006/relationships/hyperlink" Target="http://www.rjme.ro/RJME/resources/files/580217635639.pdf" TargetMode="External" /><Relationship Id="rId17" Type="http://schemas.openxmlformats.org/officeDocument/2006/relationships/hyperlink" Target="http://www.rjme.ro/RJME/resources/files/58031710691076.pdf" TargetMode="External" /><Relationship Id="rId18" Type="http://schemas.openxmlformats.org/officeDocument/2006/relationships/hyperlink" Target="http://europepmc.org/abstract/med/28523326" TargetMode="External" /><Relationship Id="rId19" Type="http://schemas.openxmlformats.org/officeDocument/2006/relationships/hyperlink" Target="http://www.rjlm.ro/index.php/arhiv/584" TargetMode="External" /><Relationship Id="rId20" Type="http://schemas.openxmlformats.org/officeDocument/2006/relationships/hyperlink" Target="http://www.biomedres.info/" TargetMode="External" /><Relationship Id="rId21" Type="http://schemas.openxmlformats.org/officeDocument/2006/relationships/hyperlink" Target="http://www.biomedres.info/" TargetMode="External" /><Relationship Id="rId22" Type="http://schemas.openxmlformats.org/officeDocument/2006/relationships/hyperlink" Target="http://apps.webofknowledge.com/full_record.do?product=WOS&amp;search_mode=GeneralSearch&amp;qid=15&amp;SID=F3wlL2DaXyBbBIVRNgy&amp;page=1&amp;doc=4" TargetMode="External" /><Relationship Id="rId23" Type="http://schemas.openxmlformats.org/officeDocument/2006/relationships/hyperlink" Target="http://apps.webofknowledge.com/full_record.do?product=WOS&amp;search_mode=GeneralSearch&amp;qid=15&amp;SID=F3wlL2DaXyBbBIVRNgy&amp;page=1&amp;doc=3" TargetMode="External" /><Relationship Id="rId24" Type="http://schemas.openxmlformats.org/officeDocument/2006/relationships/hyperlink" Target="http://apps.webofknowledge.com/full_record.do?product=WOS&amp;search_mode=GeneralSearch&amp;qid=15&amp;SID=F3wlL2DaXyBbBIVRNgy&amp;page=1&amp;doc=2" TargetMode="External" /><Relationship Id="rId25" Type="http://schemas.openxmlformats.org/officeDocument/2006/relationships/hyperlink" Target="http://apps.webofknowledge.com/full_record.do?product=WOS&amp;search_mode=GeneralSearch&amp;qid=15&amp;SID=F3wlL2DaXyBbBIVRNgy&amp;page=1&amp;doc=1" TargetMode="External" /><Relationship Id="rId26" Type="http://schemas.openxmlformats.org/officeDocument/2006/relationships/hyperlink" Target="http://www.revmaterialeplastice.ro/pdf/22%20CHICEA%20R%203%2017.pdf" TargetMode="External" /><Relationship Id="rId27" Type="http://schemas.openxmlformats.org/officeDocument/2006/relationships/hyperlink" Target="http://www.rjme.ro/RJME/resources/files/Ognean_Maria_Livia_RJME_2017_58_3.pdf" TargetMode="External" /><Relationship Id="rId28" Type="http://schemas.openxmlformats.org/officeDocument/2006/relationships/hyperlink" Target="http://www.revistadechimie.ro/article_eng.asp?ID=5694" TargetMode="External" /><Relationship Id="rId29" Type="http://schemas.openxmlformats.org/officeDocument/2006/relationships/hyperlink" Target="http://www.revistadechimie.ro/article_eng.asp?ID=5694" TargetMode="External" /><Relationship Id="rId30" Type="http://schemas.openxmlformats.org/officeDocument/2006/relationships/hyperlink" Target="http://www.revmaterialeplastice.ro/pdf/22%20CHICEA%20R%203%2017.pdf" TargetMode="External" /><Relationship Id="rId31" Type="http://schemas.openxmlformats.org/officeDocument/2006/relationships/hyperlink" Target="http://www.revmaterialeplastice.ro/article_eng.asp?ID=4836" TargetMode="External" /><Relationship Id="rId32" Type="http://schemas.openxmlformats.org/officeDocument/2006/relationships/hyperlink" Target="http://www.revmaterialeplastice.ro/article_eng.asp?ID=4882" TargetMode="External" /><Relationship Id="rId33" Type="http://schemas.openxmlformats.org/officeDocument/2006/relationships/hyperlink" Target="https://doi.org/10.1080/15421406.2017.1361299" TargetMode="External" /><Relationship Id="rId34" Type="http://schemas.openxmlformats.org/officeDocument/2006/relationships/hyperlink" Target="https://doi.org/10.1080/15421406.2017.1361307" TargetMode="External" /><Relationship Id="rId35" Type="http://schemas.openxmlformats.org/officeDocument/2006/relationships/hyperlink" Target="https://doi.org/10.1080/15421406.2017.1362311" TargetMode="External" /><Relationship Id="rId36" Type="http://schemas.openxmlformats.org/officeDocument/2006/relationships/hyperlink" Target="https://doi.org/10.1080/15421406.2017.1362308" TargetMode="External" /><Relationship Id="rId37" Type="http://schemas.openxmlformats.org/officeDocument/2006/relationships/hyperlink" Target="https://doi.org/10.1080/15421406.2017.1361732" TargetMode="External" /><Relationship Id="rId38" Type="http://schemas.openxmlformats.org/officeDocument/2006/relationships/hyperlink" Target="http://www.revmaterialeplastice.ro/article_eng.asp?ID=4798" TargetMode="External" /><Relationship Id="rId39" Type="http://schemas.openxmlformats.org/officeDocument/2006/relationships/hyperlink" Target="http://www.revmaterialeplastice.ro/article_eng.asp?ID=4798" TargetMode="External" /><Relationship Id="rId40" Type="http://schemas.openxmlformats.org/officeDocument/2006/relationships/hyperlink" Target="https://benthamscience.com/journals/recent-patents-on-anti-cancer-drug-discovery/" TargetMode="External" /><Relationship Id="rId41" Type="http://schemas.openxmlformats.org/officeDocument/2006/relationships/hyperlink" Target="https://meritresearchjournals.org/er/content/2017/October/Grosu%20et%20al.pdf" TargetMode="External" /><Relationship Id="rId42" Type="http://schemas.openxmlformats.org/officeDocument/2006/relationships/hyperlink" Target="http://www.alliedacademies.org/articles/bacteremia-with-turicella-otitidis-in-an-institutionalized-elderly-patient-with-multiple-hospital-admissions-a-case-report.html." TargetMode="External" /><Relationship Id="rId43" Type="http://schemas.openxmlformats.org/officeDocument/2006/relationships/hyperlink" Target="http://www.revistadechimie.ro/pdf/SERB%20B%201%2017.pdf" TargetMode="External" /><Relationship Id="rId44" Type="http://schemas.openxmlformats.org/officeDocument/2006/relationships/hyperlink" Target="http://www.revistadechimie.ro/pdf/SERB%20B%201%2017.pdf" TargetMode="External" /><Relationship Id="rId45" Type="http://schemas.openxmlformats.org/officeDocument/2006/relationships/hyperlink" Target="http://www.revistadechimie.ro/" TargetMode="External" /><Relationship Id="rId46" Type="http://schemas.openxmlformats.org/officeDocument/2006/relationships/hyperlink" Target="http://www.revistadechimie.ro/" TargetMode="External" /><Relationship Id="rId47" Type="http://schemas.openxmlformats.org/officeDocument/2006/relationships/hyperlink" Target="http://www.revistadechimie.ro/" TargetMode="External" /><Relationship Id="rId48" Type="http://schemas.openxmlformats.org/officeDocument/2006/relationships/hyperlink" Target="http://www.revistadechimie.ro/pdf/33%20SILISTEANU%20S%206%2017.pdf" TargetMode="External" /><Relationship Id="rId4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copus.com/record/display.uri?eid=2-s2.0-85028696566&amp;origin=resultslist&amp;sort=plf-f&amp;src=s&amp;sid=2ac142c913389ca70bb98c406414ff5b&amp;sot=autdocs&amp;sdt=autdocs&amp;sl=18&amp;s=AU-ID%2855915950300%29&amp;relpos=0&amp;citeCnt=0&amp;searchTer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an.org/amsterdam2017/Scientific-Programme.2852.0.html" TargetMode="External" /><Relationship Id="rId2" Type="http://schemas.openxmlformats.org/officeDocument/2006/relationships/hyperlink" Target="https://onlinelibrary.wiley.com/doi/epdf/10.1111/ene.13369" TargetMode="External" /><Relationship Id="rId3" Type="http://schemas.openxmlformats.org/officeDocument/2006/relationships/hyperlink" Target="https://www.ean.org/amsterdam2017/" TargetMode="External" /><Relationship Id="rId4" Type="http://schemas.openxmlformats.org/officeDocument/2006/relationships/hyperlink" Target="https://www.ean.org/amsterdam2017/" TargetMode="External" /><Relationship Id="rId5" Type="http://schemas.openxmlformats.org/officeDocument/2006/relationships/hyperlink" Target="http://sruog2017.medical-congresses.ro/" TargetMode="External" /><Relationship Id="rId6" Type="http://schemas.openxmlformats.org/officeDocument/2006/relationships/hyperlink" Target="http://sruog2017.medical-congresses.ro/" TargetMode="External" /><Relationship Id="rId7" Type="http://schemas.openxmlformats.org/officeDocument/2006/relationships/hyperlink" Target="http://sruog2017.medical-congresses.ro/" TargetMode="External" /><Relationship Id="rId8" Type="http://schemas.openxmlformats.org/officeDocument/2006/relationships/hyperlink" Target="http://sruog2017.medical-congresses.ro/" TargetMode="External" /><Relationship Id="rId9" Type="http://schemas.openxmlformats.org/officeDocument/2006/relationships/hyperlink" Target="http://sruog2017.medical-congresses.ro/" TargetMode="External" /><Relationship Id="rId10" Type="http://schemas.openxmlformats.org/officeDocument/2006/relationships/hyperlink" Target="http://sruog2017.medical-congresses.ro/" TargetMode="External" /><Relationship Id="rId11" Type="http://schemas.openxmlformats.org/officeDocument/2006/relationships/hyperlink" Target="http://sruog2017.medical-congresses.ro/" TargetMode="External" /><Relationship Id="rId12" Type="http://schemas.openxmlformats.org/officeDocument/2006/relationships/hyperlink" Target="http://sruog2017.medical-congresses.ro/" TargetMode="External" /><Relationship Id="rId13" Type="http://schemas.openxmlformats.org/officeDocument/2006/relationships/hyperlink" Target="http://www.interdiab.ro/" TargetMode="External" /><Relationship Id="rId14" Type="http://schemas.openxmlformats.org/officeDocument/2006/relationships/hyperlink" Target="http://eans2017.com/" TargetMode="External" /><Relationship Id="rId15" Type="http://schemas.openxmlformats.org/officeDocument/2006/relationships/hyperlink" Target="https://www.ean.org/" TargetMode="External" /><Relationship Id="rId1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ciencedomain.org/review-history/19323" TargetMode="External" /><Relationship Id="rId2" Type="http://schemas.openxmlformats.org/officeDocument/2006/relationships/hyperlink" Target="https://www.peertechz.com/journals/international-journal-of-immunotherapy-and-cancer-research/articles/volume-3/issue-1" TargetMode="External" /><Relationship Id="rId3" Type="http://schemas.openxmlformats.org/officeDocument/2006/relationships/hyperlink" Target="http://www.revistasrd.ro/includes/files/articles/UPDATE%20ON%20ETIOPATHOGENESIS,%20RISK%20FACTORS%20AND%20TREATMENT%20OF%20HIDRADENITIS%20SUPPURATIVA.pdf" TargetMode="External" /><Relationship Id="rId4" Type="http://schemas.openxmlformats.org/officeDocument/2006/relationships/hyperlink" Target="http://www.amtsibiu.ro/Arhiva/2017/Nr4-en/Rotaru.pdf" TargetMode="External" /><Relationship Id="rId5" Type="http://schemas.openxmlformats.org/officeDocument/2006/relationships/hyperlink" Target="https://view.publitas.com/amph/rjn_2017_2_art-04/page/1" TargetMode="External" /><Relationship Id="rId6" Type="http://schemas.openxmlformats.org/officeDocument/2006/relationships/hyperlink" Target="http://www.amtsibiu.ro/index.php?option=com_content&amp;view=article&amp;id=3024:issue-no-3-2017&amp;catid=56:nr-3-2017" TargetMode="External" /><Relationship Id="rId7" Type="http://schemas.openxmlformats.org/officeDocument/2006/relationships/hyperlink" Target="http://www.amtsibiu.ro/" TargetMode="External" /><Relationship Id="rId8" Type="http://schemas.openxmlformats.org/officeDocument/2006/relationships/hyperlink" Target="http://www.amtsibiu.ro/" TargetMode="External" /><Relationship Id="rId9" Type="http://schemas.openxmlformats.org/officeDocument/2006/relationships/hyperlink" Target="http://www.amtsibiu.ro/" TargetMode="External" /><Relationship Id="rId10" Type="http://schemas.openxmlformats.org/officeDocument/2006/relationships/hyperlink" Target="https://www.mama-copilul.md/buletin-de-perinatologie/2017" TargetMode="External" /><Relationship Id="rId11" Type="http://schemas.openxmlformats.org/officeDocument/2006/relationships/hyperlink" Target="http://www.amtsibiu.ro/" TargetMode="External" /><Relationship Id="rId12" Type="http://schemas.openxmlformats.org/officeDocument/2006/relationships/hyperlink" Target="https://ibn.idsi.md/ro/buletin-perinatologie" TargetMode="External" /><Relationship Id="rId13" Type="http://schemas.openxmlformats.org/officeDocument/2006/relationships/hyperlink" Target="http://www.amtsibiu.ro/" TargetMode="External" /><Relationship Id="rId14" Type="http://schemas.openxmlformats.org/officeDocument/2006/relationships/hyperlink" Target="http://www.amtsibiu.ro/index.php?option=com_content&amp;view=article&amp;id=3018:zebrafish-experimental-model-for-autoimmune-encephalomyelitis&amp;catid=56:nr-3-2017" TargetMode="External" /><Relationship Id="rId15" Type="http://schemas.openxmlformats.org/officeDocument/2006/relationships/hyperlink" Target="http://www.amtsibiu.ro/index.php?option=com_content&amp;view=article&amp;id=2975:the-influence-of-various-risk-factors-on-development-and-progression-of-chronic-adult-periodontitis&amp;catid=55:nr-2-2017" TargetMode="External" /><Relationship Id="rId16" Type="http://schemas.openxmlformats.org/officeDocument/2006/relationships/hyperlink" Target="http://www.amtsibiu.ro/" TargetMode="External" /><Relationship Id="rId17" Type="http://schemas.openxmlformats.org/officeDocument/2006/relationships/hyperlink" Target="http://www.amtsibiu.ro/" TargetMode="External" /><Relationship Id="rId18" Type="http://schemas.openxmlformats.org/officeDocument/2006/relationships/hyperlink" Target="http://www.amtsibiu.ro/" TargetMode="External" /><Relationship Id="rId19" Type="http://schemas.openxmlformats.org/officeDocument/2006/relationships/hyperlink" Target="http://www.amtsibiu.ro/" TargetMode="External" /><Relationship Id="rId20" Type="http://schemas.openxmlformats.org/officeDocument/2006/relationships/hyperlink" Target="http://www.meritresearchjournals.org/mms/index.htm" TargetMode="External" /><Relationship Id="rId21" Type="http://schemas.openxmlformats.org/officeDocument/2006/relationships/hyperlink" Target="http://www.rjo.ro/issues/2017/issue-4" TargetMode="External" /><Relationship Id="rId22" Type="http://schemas.openxmlformats.org/officeDocument/2006/relationships/hyperlink" Target="http://www.amtsibiu.ro/" TargetMode="External" /><Relationship Id="rId23" Type="http://schemas.openxmlformats.org/officeDocument/2006/relationships/hyperlink" Target="http://www.amtsibiu.ro/" TargetMode="External" /><Relationship Id="rId24" Type="http://schemas.openxmlformats.org/officeDocument/2006/relationships/hyperlink" Target="http://www.amtsibiu.ro/component/content/article/57-nr-4-2017/3027-intestinal-occlusion-due-to-intussusception-in-the-ascending-colon" TargetMode="External" /><Relationship Id="rId25" Type="http://schemas.openxmlformats.org/officeDocument/2006/relationships/hyperlink" Target="http://www.amtsibiu.ro/index.php?option=com_content&amp;view=article&amp;id=2974:particular-aspects-of-malignant-colonic-polyposis&amp;catid=55:nr-2-2017" TargetMode="External" /><Relationship Id="rId26" Type="http://schemas.openxmlformats.org/officeDocument/2006/relationships/hyperlink" Target="http://www.amtsibiu.ro/index.php?option=com_content&amp;view=article&amp;id=2997:double-bypass-in-a-patient-with-pancreatic-pseudocyst-complicated-with-obstructive-jaundice-and-duodenal-stenosis&amp;catid=55:nr-2-2017" TargetMode="External" /><Relationship Id="rId27" Type="http://schemas.openxmlformats.org/officeDocument/2006/relationships/hyperlink" Target="http://www.amtsibiu.ro/index.php?option=com_content&amp;view=article&amp;id=2999:principles-and-current-methods-in-the-treatment-of-dental" TargetMode="External" /><Relationship Id="rId28" Type="http://schemas.openxmlformats.org/officeDocument/2006/relationships/hyperlink" Target="http://www.amtsibiu.ro/index.php?option=com_content&amp;view=article&amp;id=2987:current-techniques-for-layering-of-composite-materials&amp;cati" TargetMode="External" /><Relationship Id="rId29" Type="http://schemas.openxmlformats.org/officeDocument/2006/relationships/hyperlink" Target="http://revista-urologia.ro/category/2017/numarul-32017/" TargetMode="External" /><Relationship Id="rId30" Type="http://schemas.openxmlformats.org/officeDocument/2006/relationships/hyperlink" Target="http://www.amtsibiu.ro/Arhiva/2017/Nr2-en/Boitor.pdf" TargetMode="External" /><Relationship Id="rId31" Type="http://schemas.openxmlformats.org/officeDocument/2006/relationships/hyperlink" Target="http://www.amtsibiu.ro/Arhiva/2017/Nr4-en/Bota.pdf" TargetMode="External" /><Relationship Id="rId32" Type="http://schemas.openxmlformats.org/officeDocument/2006/relationships/hyperlink" Target="http://www.amtsibiu.ro/Arhiva/2017/Nr4-en/Dinea.pdf" TargetMode="External" /><Relationship Id="rId33" Type="http://schemas.openxmlformats.org/officeDocument/2006/relationships/hyperlink" Target="http://www.amtsibiu.ro/Arhiva/2017/Nr4-en/Dinea2.pdf" TargetMode="External" /><Relationship Id="rId34" Type="http://schemas.openxmlformats.org/officeDocument/2006/relationships/hyperlink" Target="http://webbut.unitbv.ro/bulletin/Series%20VI/BULETIN%20I_IPC/02_BOCA-Yield_MODIF.pdf" TargetMode="External" /><Relationship Id="rId35" Type="http://schemas.openxmlformats.org/officeDocument/2006/relationships/hyperlink" Target="http://www.amtsibiu.ro/Arhiva/2017/Nr4-en/Saceleanu.pdf" TargetMode="External" /><Relationship Id="rId36" Type="http://schemas.openxmlformats.org/officeDocument/2006/relationships/hyperlink" Target="https://www.emjreviews.com/hepatology/article/a-look-at-platelet-count-in-chronic-hepatitis-c-infection/" TargetMode="External" /><Relationship Id="rId37" Type="http://schemas.openxmlformats.org/officeDocument/2006/relationships/hyperlink" Target="https://www.scipress.com/IJPPE.8" TargetMode="External" /><Relationship Id="rId38" Type="http://schemas.openxmlformats.org/officeDocument/2006/relationships/hyperlink" Target="http://www.amtsibiu.ro/Arhiva/2017/Nr4-en/Iancu.pdf" TargetMode="External" /><Relationship Id="rId39" Type="http://schemas.openxmlformats.org/officeDocument/2006/relationships/hyperlink" Target="https://www.medichub.ro/reviste/psihiatru-ro/nevoi-de-sanatate-mintala-pentru-o-constructie-corecta-a-managementului-psihiatriei-institutionale-si-comunitare-id-1099-cmsid-66" TargetMode="External" /><Relationship Id="rId40" Type="http://schemas.openxmlformats.org/officeDocument/2006/relationships/hyperlink" Target="http://www.amtsibiu.ro/Arhiva/2017/Nr4-en/Iancu.pdf" TargetMode="External" /><Relationship Id="rId41" Type="http://schemas.openxmlformats.org/officeDocument/2006/relationships/hyperlink" Target="https://www.medichub.ro/reviste/psihiatru-ro/comportamentul-suicidar-si-domeniul-psihosomaticii-id-1360-cmsid-66" TargetMode="External" /><Relationship Id="rId42" Type="http://schemas.openxmlformats.org/officeDocument/2006/relationships/hyperlink" Target="http://cadetinova.ro/index.php/ro/organizare/catalog/catalog-inova-16/book/3?page=113" TargetMode="External" /><Relationship Id="rId43" Type="http://schemas.openxmlformats.org/officeDocument/2006/relationships/hyperlink" Target="http://www.amtsibiu.ro/" TargetMode="External" /><Relationship Id="rId44" Type="http://schemas.openxmlformats.org/officeDocument/2006/relationships/hyperlink" Target="http://www.romjpsychiat.ro/uploads/revista/1-2017.pdf" TargetMode="External" /><Relationship Id="rId45" Type="http://schemas.openxmlformats.org/officeDocument/2006/relationships/hyperlink" Target="http://www.amtsibiu.ro/contact" TargetMode="External" /><Relationship Id="rId46" Type="http://schemas.openxmlformats.org/officeDocument/2006/relationships/hyperlink" Target="http://www.amtsibiu.ro/contact" TargetMode="External" /><Relationship Id="rId47" Type="http://schemas.openxmlformats.org/officeDocument/2006/relationships/hyperlink" Target="http://www.amtsibiu.ro/contact" TargetMode="External" /><Relationship Id="rId48" Type="http://schemas.openxmlformats.org/officeDocument/2006/relationships/hyperlink" Target="http://www.amtsibiu.ro/contact" TargetMode="External" /><Relationship Id="rId4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renasterea-cluj.ro/cartea.php?isbn=9786066071787"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avinghearts.eu/work-programme" TargetMode="External" /><Relationship Id="rId2" Type="http://schemas.openxmlformats.org/officeDocument/2006/relationships/hyperlink" Target="http://editura.ulbsibiu.ro/" TargetMode="External" /><Relationship Id="rId3" Type="http://schemas.openxmlformats.org/officeDocument/2006/relationships/hyperlink" Target="http://editura.ulbsibiu.ro/" TargetMode="External" /><Relationship Id="rId4" Type="http://schemas.openxmlformats.org/officeDocument/2006/relationships/hyperlink" Target="http://www.srcet.ro/wp-content/uploads/2016/06/FINAL.pdf" TargetMode="External" /><Relationship Id="rId5" Type="http://schemas.openxmlformats.org/officeDocument/2006/relationships/hyperlink" Target="https://www.rmn-diagnostica.ro/evenimente/simpozion-actualitati-in-durerea-lombara-dezbateri-si-cazuri-clinice-comentate/" TargetMode="External" /><Relationship Id="rId6" Type="http://schemas.openxmlformats.org/officeDocument/2006/relationships/hyperlink" Target="http://www.stomasibiu.wordpress.com/" TargetMode="External" /><Relationship Id="rId7" Type="http://schemas.openxmlformats.org/officeDocument/2006/relationships/hyperlink" Target="http://www.srgm.ro/" TargetMode="External" /><Relationship Id="rId8" Type="http://schemas.openxmlformats.org/officeDocument/2006/relationships/hyperlink" Target="http://www.conferences.ulbsibiu.ro/corimf/about.html" TargetMode="External" /><Relationship Id="rId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Z128"/>
  <sheetViews>
    <sheetView tabSelected="1" zoomScale="70" zoomScaleNormal="70" zoomScaleSheetLayoutView="100" zoomScalePageLayoutView="0" workbookViewId="0" topLeftCell="A100">
      <selection activeCell="A121" sqref="A121:IV132"/>
    </sheetView>
  </sheetViews>
  <sheetFormatPr defaultColWidth="9.140625" defaultRowHeight="15"/>
  <cols>
    <col min="1" max="1" width="12.28125" style="1" customWidth="1"/>
    <col min="2" max="2" width="42.140625" style="1" customWidth="1"/>
    <col min="3" max="3" width="16.7109375" style="1" bestFit="1" customWidth="1"/>
    <col min="4" max="4" width="14.7109375" style="1" bestFit="1" customWidth="1"/>
    <col min="5" max="5" width="15.28125" style="1" bestFit="1" customWidth="1"/>
    <col min="6" max="6" width="6.28125" style="68" customWidth="1"/>
    <col min="7" max="7" width="6.28125" style="1" customWidth="1"/>
    <col min="8" max="25" width="6.28125" style="0" customWidth="1"/>
    <col min="26" max="26" width="17.57421875" style="0" bestFit="1" customWidth="1"/>
  </cols>
  <sheetData>
    <row r="2" spans="1:5" ht="24.75" customHeight="1">
      <c r="A2" s="67" t="s">
        <v>271</v>
      </c>
      <c r="B2" s="607" t="s">
        <v>3621</v>
      </c>
      <c r="C2" s="159"/>
      <c r="D2" s="32"/>
      <c r="E2" s="32"/>
    </row>
    <row r="3" spans="1:26" s="4" customFormat="1" ht="86.25" customHeight="1">
      <c r="A3" s="70" t="s">
        <v>273</v>
      </c>
      <c r="B3" s="71" t="s">
        <v>22</v>
      </c>
      <c r="C3" s="71" t="s">
        <v>25</v>
      </c>
      <c r="D3" s="71" t="s">
        <v>303</v>
      </c>
      <c r="E3" s="71" t="s">
        <v>274</v>
      </c>
      <c r="F3" s="71" t="s">
        <v>275</v>
      </c>
      <c r="G3" s="71" t="s">
        <v>276</v>
      </c>
      <c r="H3" s="71" t="s">
        <v>277</v>
      </c>
      <c r="I3" s="71" t="s">
        <v>278</v>
      </c>
      <c r="J3" s="71" t="s">
        <v>279</v>
      </c>
      <c r="K3" s="71" t="s">
        <v>280</v>
      </c>
      <c r="L3" s="71" t="s">
        <v>281</v>
      </c>
      <c r="M3" s="71" t="s">
        <v>282</v>
      </c>
      <c r="N3" s="71" t="s">
        <v>283</v>
      </c>
      <c r="O3" s="71" t="s">
        <v>284</v>
      </c>
      <c r="P3" s="71" t="s">
        <v>285</v>
      </c>
      <c r="Q3" s="71" t="s">
        <v>286</v>
      </c>
      <c r="R3" s="71" t="s">
        <v>287</v>
      </c>
      <c r="S3" s="71" t="s">
        <v>288</v>
      </c>
      <c r="T3" s="71" t="s">
        <v>289</v>
      </c>
      <c r="U3" s="71" t="s">
        <v>290</v>
      </c>
      <c r="V3" s="71" t="s">
        <v>291</v>
      </c>
      <c r="W3" s="71" t="s">
        <v>292</v>
      </c>
      <c r="X3" s="71" t="s">
        <v>293</v>
      </c>
      <c r="Y3" s="71" t="s">
        <v>294</v>
      </c>
      <c r="Z3" s="72" t="s">
        <v>295</v>
      </c>
    </row>
    <row r="4" spans="1:26" ht="14.25">
      <c r="A4" s="73">
        <v>1</v>
      </c>
      <c r="B4" s="311" t="s">
        <v>310</v>
      </c>
      <c r="C4" s="311" t="s">
        <v>311</v>
      </c>
      <c r="D4" s="311" t="s">
        <v>312</v>
      </c>
      <c r="E4" s="312">
        <v>350</v>
      </c>
      <c r="F4" s="166"/>
      <c r="G4" s="166"/>
      <c r="H4" s="166"/>
      <c r="I4" s="166"/>
      <c r="J4" s="166"/>
      <c r="K4" s="166"/>
      <c r="L4" s="166"/>
      <c r="M4" s="166">
        <v>200</v>
      </c>
      <c r="N4" s="166"/>
      <c r="O4" s="166"/>
      <c r="P4" s="166"/>
      <c r="Q4" s="166"/>
      <c r="R4" s="166"/>
      <c r="S4" s="166"/>
      <c r="T4" s="166">
        <v>25</v>
      </c>
      <c r="U4" s="166">
        <v>75</v>
      </c>
      <c r="V4" s="166"/>
      <c r="W4" s="166"/>
      <c r="X4" s="166"/>
      <c r="Y4" s="166">
        <v>60</v>
      </c>
      <c r="Z4" s="507">
        <f>SUM(F4:Y4)</f>
        <v>360</v>
      </c>
    </row>
    <row r="5" spans="1:26" ht="14.25">
      <c r="A5" s="310">
        <v>2</v>
      </c>
      <c r="B5" s="311" t="s">
        <v>339</v>
      </c>
      <c r="C5" s="311" t="s">
        <v>311</v>
      </c>
      <c r="D5" s="311" t="s">
        <v>3391</v>
      </c>
      <c r="E5" s="312">
        <v>500</v>
      </c>
      <c r="F5" s="166"/>
      <c r="G5" s="166">
        <f>1000+375</f>
        <v>1375</v>
      </c>
      <c r="H5" s="313"/>
      <c r="I5" s="313"/>
      <c r="J5" s="313">
        <v>280</v>
      </c>
      <c r="K5" s="313"/>
      <c r="L5" s="313"/>
      <c r="M5" s="313"/>
      <c r="N5" s="313">
        <v>405.1</v>
      </c>
      <c r="O5" s="313"/>
      <c r="P5" s="313"/>
      <c r="Q5" s="313"/>
      <c r="R5" s="313"/>
      <c r="S5" s="313">
        <v>150</v>
      </c>
      <c r="T5" s="313">
        <v>200</v>
      </c>
      <c r="U5" s="313">
        <v>50</v>
      </c>
      <c r="V5" s="313"/>
      <c r="W5" s="313"/>
      <c r="X5" s="313"/>
      <c r="Y5" s="313">
        <v>60</v>
      </c>
      <c r="Z5" s="507">
        <f aca="true" t="shared" si="0" ref="Z5:Z31">SUM(F5:Y5)</f>
        <v>2520.1</v>
      </c>
    </row>
    <row r="6" spans="1:26" ht="14.25">
      <c r="A6" s="73">
        <v>3</v>
      </c>
      <c r="B6" s="311" t="s">
        <v>528</v>
      </c>
      <c r="C6" s="311" t="s">
        <v>311</v>
      </c>
      <c r="D6" s="311" t="s">
        <v>312</v>
      </c>
      <c r="E6" s="312">
        <v>350</v>
      </c>
      <c r="F6" s="166"/>
      <c r="G6" s="166">
        <v>500</v>
      </c>
      <c r="H6" s="313"/>
      <c r="I6" s="313"/>
      <c r="J6" s="313">
        <v>105</v>
      </c>
      <c r="K6" s="313"/>
      <c r="L6" s="313"/>
      <c r="M6" s="313"/>
      <c r="N6" s="313">
        <v>97.48</v>
      </c>
      <c r="O6" s="313"/>
      <c r="P6" s="313"/>
      <c r="Q6" s="313"/>
      <c r="R6" s="313"/>
      <c r="S6" s="313">
        <v>50</v>
      </c>
      <c r="T6" s="313">
        <v>100</v>
      </c>
      <c r="U6" s="313">
        <v>50</v>
      </c>
      <c r="V6" s="313"/>
      <c r="W6" s="313"/>
      <c r="X6" s="313"/>
      <c r="Y6" s="313">
        <v>60</v>
      </c>
      <c r="Z6" s="507">
        <f t="shared" si="0"/>
        <v>962.48</v>
      </c>
    </row>
    <row r="7" spans="1:26" ht="14.25">
      <c r="A7" s="73">
        <v>4</v>
      </c>
      <c r="B7" s="311" t="s">
        <v>630</v>
      </c>
      <c r="C7" s="311" t="s">
        <v>311</v>
      </c>
      <c r="D7" s="311" t="s">
        <v>631</v>
      </c>
      <c r="E7" s="312">
        <v>300</v>
      </c>
      <c r="F7" s="166">
        <v>1142.85</v>
      </c>
      <c r="G7" s="166">
        <v>287.5</v>
      </c>
      <c r="H7" s="313"/>
      <c r="I7" s="313"/>
      <c r="J7" s="313">
        <v>28</v>
      </c>
      <c r="K7" s="313"/>
      <c r="L7" s="313"/>
      <c r="M7" s="313">
        <v>66.66</v>
      </c>
      <c r="N7" s="313">
        <v>242.48</v>
      </c>
      <c r="O7" s="313"/>
      <c r="P7" s="313"/>
      <c r="Q7" s="313"/>
      <c r="R7" s="313"/>
      <c r="S7" s="313">
        <v>100</v>
      </c>
      <c r="T7" s="313">
        <v>200</v>
      </c>
      <c r="U7" s="313">
        <v>50</v>
      </c>
      <c r="V7" s="313"/>
      <c r="W7" s="313"/>
      <c r="X7" s="313"/>
      <c r="Y7" s="313">
        <v>58.08</v>
      </c>
      <c r="Z7" s="507">
        <f t="shared" si="0"/>
        <v>2175.5699999999997</v>
      </c>
    </row>
    <row r="8" spans="1:26" ht="17.25" customHeight="1">
      <c r="A8" s="310">
        <v>5</v>
      </c>
      <c r="B8" s="311" t="s">
        <v>755</v>
      </c>
      <c r="C8" s="311" t="s">
        <v>311</v>
      </c>
      <c r="D8" s="311" t="s">
        <v>631</v>
      </c>
      <c r="E8" s="312">
        <v>300</v>
      </c>
      <c r="F8" s="166"/>
      <c r="G8" s="166">
        <v>555.55</v>
      </c>
      <c r="H8" s="313"/>
      <c r="I8" s="313"/>
      <c r="J8" s="313"/>
      <c r="K8" s="313"/>
      <c r="L8" s="313"/>
      <c r="M8" s="313"/>
      <c r="N8" s="313"/>
      <c r="O8" s="313"/>
      <c r="P8" s="313"/>
      <c r="Q8" s="313"/>
      <c r="R8" s="313"/>
      <c r="S8" s="313"/>
      <c r="T8" s="313"/>
      <c r="U8" s="313">
        <v>100</v>
      </c>
      <c r="V8" s="313"/>
      <c r="W8" s="313"/>
      <c r="X8" s="313"/>
      <c r="Y8" s="313"/>
      <c r="Z8" s="507">
        <f t="shared" si="0"/>
        <v>655.55</v>
      </c>
    </row>
    <row r="9" spans="1:26" ht="14.25">
      <c r="A9" s="73">
        <v>6</v>
      </c>
      <c r="B9" s="311" t="s">
        <v>756</v>
      </c>
      <c r="C9" s="311" t="s">
        <v>311</v>
      </c>
      <c r="D9" s="311" t="s">
        <v>631</v>
      </c>
      <c r="E9" s="312">
        <v>300</v>
      </c>
      <c r="F9" s="166"/>
      <c r="G9" s="166"/>
      <c r="H9" s="313"/>
      <c r="I9" s="313"/>
      <c r="J9" s="313"/>
      <c r="K9" s="313"/>
      <c r="L9" s="313"/>
      <c r="M9" s="313"/>
      <c r="N9" s="313">
        <v>183.32</v>
      </c>
      <c r="O9" s="313"/>
      <c r="P9" s="313"/>
      <c r="Q9" s="313"/>
      <c r="R9" s="313"/>
      <c r="S9" s="313">
        <v>100</v>
      </c>
      <c r="T9" s="313"/>
      <c r="U9" s="313">
        <v>25</v>
      </c>
      <c r="V9" s="313"/>
      <c r="W9" s="313"/>
      <c r="X9" s="313"/>
      <c r="Y9" s="313">
        <v>60</v>
      </c>
      <c r="Z9" s="507">
        <f t="shared" si="0"/>
        <v>368.32</v>
      </c>
    </row>
    <row r="10" spans="1:26" s="76" customFormat="1" ht="14.25">
      <c r="A10" s="73">
        <v>7</v>
      </c>
      <c r="B10" s="311" t="s">
        <v>793</v>
      </c>
      <c r="C10" s="311" t="s">
        <v>311</v>
      </c>
      <c r="D10" s="311" t="s">
        <v>631</v>
      </c>
      <c r="E10" s="312">
        <v>300</v>
      </c>
      <c r="F10" s="166"/>
      <c r="G10" s="166">
        <v>125</v>
      </c>
      <c r="H10" s="313"/>
      <c r="I10" s="313"/>
      <c r="J10" s="313"/>
      <c r="K10" s="313"/>
      <c r="L10" s="313"/>
      <c r="M10" s="313"/>
      <c r="N10" s="313">
        <v>8.33</v>
      </c>
      <c r="O10" s="313"/>
      <c r="P10" s="313"/>
      <c r="Q10" s="313"/>
      <c r="R10" s="313"/>
      <c r="S10" s="313"/>
      <c r="T10" s="313"/>
      <c r="U10" s="313"/>
      <c r="V10" s="313"/>
      <c r="W10" s="313"/>
      <c r="X10" s="313">
        <v>20</v>
      </c>
      <c r="Y10" s="313">
        <v>60</v>
      </c>
      <c r="Z10" s="507">
        <f t="shared" si="0"/>
        <v>213.33</v>
      </c>
    </row>
    <row r="11" spans="1:26" s="76" customFormat="1" ht="14.25">
      <c r="A11" s="73">
        <v>8</v>
      </c>
      <c r="B11" s="311" t="s">
        <v>817</v>
      </c>
      <c r="C11" s="311" t="s">
        <v>311</v>
      </c>
      <c r="D11" s="311" t="s">
        <v>631</v>
      </c>
      <c r="E11" s="312">
        <v>300</v>
      </c>
      <c r="F11" s="166"/>
      <c r="G11" s="166">
        <v>100</v>
      </c>
      <c r="H11" s="313"/>
      <c r="I11" s="313"/>
      <c r="J11" s="313"/>
      <c r="K11" s="313"/>
      <c r="L11" s="313"/>
      <c r="M11" s="313"/>
      <c r="N11" s="313"/>
      <c r="O11" s="313"/>
      <c r="P11" s="313"/>
      <c r="Q11" s="313"/>
      <c r="R11" s="313"/>
      <c r="S11" s="313"/>
      <c r="T11" s="313"/>
      <c r="U11" s="313">
        <v>25</v>
      </c>
      <c r="V11" s="313"/>
      <c r="W11" s="313"/>
      <c r="X11" s="313"/>
      <c r="Y11" s="313">
        <v>60</v>
      </c>
      <c r="Z11" s="507">
        <f t="shared" si="0"/>
        <v>185</v>
      </c>
    </row>
    <row r="12" spans="1:26" ht="14.25">
      <c r="A12" s="73">
        <v>9</v>
      </c>
      <c r="B12" s="311" t="s">
        <v>147</v>
      </c>
      <c r="C12" s="311" t="s">
        <v>311</v>
      </c>
      <c r="D12" s="311" t="s">
        <v>631</v>
      </c>
      <c r="E12" s="312">
        <v>300</v>
      </c>
      <c r="F12" s="166"/>
      <c r="G12" s="166">
        <v>100</v>
      </c>
      <c r="H12" s="313"/>
      <c r="I12" s="313"/>
      <c r="J12" s="313"/>
      <c r="K12" s="313"/>
      <c r="L12" s="313"/>
      <c r="M12" s="313"/>
      <c r="N12" s="313"/>
      <c r="O12" s="313"/>
      <c r="P12" s="313"/>
      <c r="Q12" s="313"/>
      <c r="R12" s="313"/>
      <c r="S12" s="313"/>
      <c r="T12" s="313"/>
      <c r="U12" s="313">
        <v>75</v>
      </c>
      <c r="V12" s="313"/>
      <c r="W12" s="313"/>
      <c r="X12" s="313"/>
      <c r="Y12" s="313">
        <v>60</v>
      </c>
      <c r="Z12" s="507">
        <f t="shared" si="0"/>
        <v>235</v>
      </c>
    </row>
    <row r="13" spans="1:26" ht="14.25">
      <c r="A13" s="73">
        <v>10</v>
      </c>
      <c r="B13" s="311" t="s">
        <v>168</v>
      </c>
      <c r="C13" s="311" t="s">
        <v>311</v>
      </c>
      <c r="D13" s="311" t="s">
        <v>631</v>
      </c>
      <c r="E13" s="312">
        <v>300</v>
      </c>
      <c r="F13" s="166"/>
      <c r="G13" s="166">
        <v>360.8</v>
      </c>
      <c r="H13" s="313"/>
      <c r="I13" s="313">
        <v>25</v>
      </c>
      <c r="J13" s="313">
        <v>35</v>
      </c>
      <c r="K13" s="313"/>
      <c r="L13" s="313"/>
      <c r="M13" s="313"/>
      <c r="N13" s="313">
        <v>24.99</v>
      </c>
      <c r="O13" s="313"/>
      <c r="P13" s="313"/>
      <c r="Q13" s="313"/>
      <c r="R13" s="313"/>
      <c r="S13" s="313"/>
      <c r="T13" s="313">
        <v>25</v>
      </c>
      <c r="U13" s="313">
        <v>25</v>
      </c>
      <c r="V13" s="313"/>
      <c r="W13" s="313"/>
      <c r="X13" s="313"/>
      <c r="Y13" s="313">
        <v>60</v>
      </c>
      <c r="Z13" s="507">
        <f t="shared" si="0"/>
        <v>555.79</v>
      </c>
    </row>
    <row r="14" spans="1:26" ht="14.25">
      <c r="A14" s="73">
        <v>11</v>
      </c>
      <c r="B14" s="311" t="s">
        <v>961</v>
      </c>
      <c r="C14" s="311" t="s">
        <v>311</v>
      </c>
      <c r="D14" s="311" t="s">
        <v>3392</v>
      </c>
      <c r="E14" s="312">
        <v>250</v>
      </c>
      <c r="F14" s="166"/>
      <c r="G14" s="166"/>
      <c r="H14" s="313"/>
      <c r="I14" s="313"/>
      <c r="J14" s="313"/>
      <c r="K14" s="313"/>
      <c r="L14" s="313"/>
      <c r="M14" s="313">
        <v>14.29</v>
      </c>
      <c r="N14" s="313"/>
      <c r="O14" s="313"/>
      <c r="P14" s="313"/>
      <c r="Q14" s="313"/>
      <c r="R14" s="313"/>
      <c r="S14" s="313"/>
      <c r="T14" s="313"/>
      <c r="U14" s="313">
        <v>50</v>
      </c>
      <c r="V14" s="313"/>
      <c r="W14" s="313"/>
      <c r="X14" s="313"/>
      <c r="Y14" s="313">
        <v>40</v>
      </c>
      <c r="Z14" s="507">
        <f t="shared" si="0"/>
        <v>104.28999999999999</v>
      </c>
    </row>
    <row r="15" spans="1:26" ht="14.25">
      <c r="A15" s="73">
        <v>12</v>
      </c>
      <c r="B15" s="311" t="s">
        <v>977</v>
      </c>
      <c r="C15" s="311" t="s">
        <v>311</v>
      </c>
      <c r="D15" s="311" t="s">
        <v>3392</v>
      </c>
      <c r="E15" s="312">
        <v>250</v>
      </c>
      <c r="F15" s="166"/>
      <c r="G15" s="166"/>
      <c r="H15" s="313"/>
      <c r="I15" s="313"/>
      <c r="J15" s="313">
        <v>140</v>
      </c>
      <c r="K15" s="313"/>
      <c r="L15" s="313">
        <v>1.5</v>
      </c>
      <c r="M15" s="313"/>
      <c r="N15" s="313"/>
      <c r="O15" s="313"/>
      <c r="P15" s="313"/>
      <c r="Q15" s="313"/>
      <c r="R15" s="313"/>
      <c r="S15" s="313"/>
      <c r="T15" s="313"/>
      <c r="U15" s="313">
        <v>25</v>
      </c>
      <c r="V15" s="313"/>
      <c r="W15" s="313"/>
      <c r="X15" s="313">
        <v>9</v>
      </c>
      <c r="Y15" s="313">
        <v>60</v>
      </c>
      <c r="Z15" s="507">
        <f t="shared" si="0"/>
        <v>235.5</v>
      </c>
    </row>
    <row r="16" spans="1:26" s="76" customFormat="1" ht="14.25">
      <c r="A16" s="73">
        <v>13</v>
      </c>
      <c r="B16" s="311" t="s">
        <v>1009</v>
      </c>
      <c r="C16" s="311" t="s">
        <v>311</v>
      </c>
      <c r="D16" s="311" t="s">
        <v>3392</v>
      </c>
      <c r="E16" s="312">
        <v>250</v>
      </c>
      <c r="F16" s="166"/>
      <c r="G16" s="166"/>
      <c r="H16" s="313"/>
      <c r="I16" s="313"/>
      <c r="J16" s="313">
        <v>70</v>
      </c>
      <c r="K16" s="313"/>
      <c r="L16" s="313">
        <v>2.5</v>
      </c>
      <c r="M16" s="313"/>
      <c r="N16" s="313"/>
      <c r="O16" s="313"/>
      <c r="P16" s="313"/>
      <c r="Q16" s="313"/>
      <c r="R16" s="313"/>
      <c r="S16" s="313"/>
      <c r="T16" s="313"/>
      <c r="U16" s="313">
        <v>25</v>
      </c>
      <c r="V16" s="313"/>
      <c r="W16" s="313"/>
      <c r="X16" s="313">
        <v>20.67</v>
      </c>
      <c r="Y16" s="313">
        <v>60</v>
      </c>
      <c r="Z16" s="507">
        <f t="shared" si="0"/>
        <v>178.17000000000002</v>
      </c>
    </row>
    <row r="17" spans="1:26" ht="14.25">
      <c r="A17" s="73">
        <v>14</v>
      </c>
      <c r="B17" s="311" t="s">
        <v>1024</v>
      </c>
      <c r="C17" s="311" t="s">
        <v>311</v>
      </c>
      <c r="D17" s="311" t="s">
        <v>3392</v>
      </c>
      <c r="E17" s="312">
        <v>250</v>
      </c>
      <c r="F17" s="166"/>
      <c r="G17" s="166"/>
      <c r="H17" s="313">
        <v>200</v>
      </c>
      <c r="I17" s="313"/>
      <c r="J17" s="313">
        <v>91</v>
      </c>
      <c r="K17" s="313"/>
      <c r="L17" s="313"/>
      <c r="M17" s="313"/>
      <c r="N17" s="313">
        <v>14.28</v>
      </c>
      <c r="O17" s="313"/>
      <c r="P17" s="313"/>
      <c r="Q17" s="313"/>
      <c r="R17" s="313"/>
      <c r="S17" s="313"/>
      <c r="T17" s="313">
        <v>25</v>
      </c>
      <c r="U17" s="313"/>
      <c r="V17" s="313"/>
      <c r="W17" s="313"/>
      <c r="X17" s="313">
        <v>25</v>
      </c>
      <c r="Y17" s="313">
        <v>60</v>
      </c>
      <c r="Z17" s="507">
        <f t="shared" si="0"/>
        <v>415.28</v>
      </c>
    </row>
    <row r="18" spans="1:26" s="314" customFormat="1" ht="14.25">
      <c r="A18" s="73">
        <v>15</v>
      </c>
      <c r="B18" s="311" t="s">
        <v>1025</v>
      </c>
      <c r="C18" s="311" t="s">
        <v>311</v>
      </c>
      <c r="D18" s="311" t="s">
        <v>3392</v>
      </c>
      <c r="E18" s="312">
        <v>250</v>
      </c>
      <c r="F18" s="166"/>
      <c r="G18" s="166"/>
      <c r="H18" s="313"/>
      <c r="I18" s="313"/>
      <c r="J18" s="313">
        <v>23.3</v>
      </c>
      <c r="K18" s="313"/>
      <c r="L18" s="313">
        <v>300</v>
      </c>
      <c r="M18" s="313"/>
      <c r="N18" s="313"/>
      <c r="O18" s="313"/>
      <c r="P18" s="313"/>
      <c r="Q18" s="313"/>
      <c r="R18" s="313"/>
      <c r="S18" s="313"/>
      <c r="T18" s="313"/>
      <c r="U18" s="313"/>
      <c r="V18" s="313"/>
      <c r="W18" s="313"/>
      <c r="X18" s="313"/>
      <c r="Y18" s="313">
        <v>45.6</v>
      </c>
      <c r="Z18" s="507">
        <f t="shared" si="0"/>
        <v>368.90000000000003</v>
      </c>
    </row>
    <row r="19" spans="1:26" s="76" customFormat="1" ht="14.25">
      <c r="A19" s="73">
        <v>16</v>
      </c>
      <c r="B19" s="311" t="s">
        <v>1043</v>
      </c>
      <c r="C19" s="311" t="s">
        <v>311</v>
      </c>
      <c r="D19" s="311" t="s">
        <v>3392</v>
      </c>
      <c r="E19" s="312">
        <v>250</v>
      </c>
      <c r="F19" s="166"/>
      <c r="G19" s="166"/>
      <c r="H19" s="313"/>
      <c r="I19" s="313"/>
      <c r="J19" s="313">
        <v>35</v>
      </c>
      <c r="K19" s="313"/>
      <c r="L19" s="313"/>
      <c r="M19" s="313"/>
      <c r="N19" s="313">
        <v>25</v>
      </c>
      <c r="O19" s="313"/>
      <c r="P19" s="313"/>
      <c r="Q19" s="313"/>
      <c r="R19" s="313"/>
      <c r="S19" s="313"/>
      <c r="T19" s="313"/>
      <c r="U19" s="313">
        <v>50</v>
      </c>
      <c r="V19" s="313"/>
      <c r="W19" s="313"/>
      <c r="X19" s="313">
        <v>20</v>
      </c>
      <c r="Y19" s="313">
        <v>60</v>
      </c>
      <c r="Z19" s="507">
        <f t="shared" si="0"/>
        <v>190</v>
      </c>
    </row>
    <row r="20" spans="1:26" s="76" customFormat="1" ht="14.25">
      <c r="A20" s="73">
        <v>17</v>
      </c>
      <c r="B20" s="311" t="s">
        <v>1044</v>
      </c>
      <c r="C20" s="311" t="s">
        <v>311</v>
      </c>
      <c r="D20" s="311" t="s">
        <v>3392</v>
      </c>
      <c r="E20" s="312">
        <v>250</v>
      </c>
      <c r="F20" s="166"/>
      <c r="G20" s="166">
        <v>62.5</v>
      </c>
      <c r="H20" s="313"/>
      <c r="I20" s="313"/>
      <c r="J20" s="313"/>
      <c r="K20" s="313"/>
      <c r="L20" s="313"/>
      <c r="M20" s="313"/>
      <c r="N20" s="313"/>
      <c r="O20" s="313"/>
      <c r="P20" s="313"/>
      <c r="Q20" s="313"/>
      <c r="R20" s="313"/>
      <c r="S20" s="313"/>
      <c r="T20" s="313"/>
      <c r="U20" s="313"/>
      <c r="V20" s="313"/>
      <c r="W20" s="313"/>
      <c r="X20" s="313"/>
      <c r="Y20" s="313">
        <v>60</v>
      </c>
      <c r="Z20" s="507">
        <f t="shared" si="0"/>
        <v>122.5</v>
      </c>
    </row>
    <row r="21" spans="1:26" s="76" customFormat="1" ht="14.25">
      <c r="A21" s="73">
        <v>18</v>
      </c>
      <c r="B21" s="311" t="s">
        <v>1045</v>
      </c>
      <c r="C21" s="311" t="s">
        <v>311</v>
      </c>
      <c r="D21" s="311" t="s">
        <v>3392</v>
      </c>
      <c r="E21" s="312">
        <v>250</v>
      </c>
      <c r="F21" s="166"/>
      <c r="G21" s="166"/>
      <c r="H21" s="313"/>
      <c r="I21" s="313"/>
      <c r="J21" s="313"/>
      <c r="K21" s="313"/>
      <c r="L21" s="313">
        <v>300</v>
      </c>
      <c r="M21" s="313"/>
      <c r="N21" s="313"/>
      <c r="O21" s="313"/>
      <c r="P21" s="313"/>
      <c r="Q21" s="313"/>
      <c r="R21" s="313"/>
      <c r="S21" s="313"/>
      <c r="T21" s="313"/>
      <c r="U21" s="313">
        <v>25</v>
      </c>
      <c r="V21" s="313"/>
      <c r="W21" s="313"/>
      <c r="X21" s="313"/>
      <c r="Y21" s="313">
        <v>20</v>
      </c>
      <c r="Z21" s="507">
        <f t="shared" si="0"/>
        <v>345</v>
      </c>
    </row>
    <row r="22" spans="1:26" s="76" customFormat="1" ht="14.25">
      <c r="A22" s="73">
        <v>19</v>
      </c>
      <c r="B22" s="311" t="s">
        <v>3389</v>
      </c>
      <c r="C22" s="311" t="s">
        <v>311</v>
      </c>
      <c r="D22" s="311" t="s">
        <v>3392</v>
      </c>
      <c r="E22" s="312">
        <v>250</v>
      </c>
      <c r="F22" s="166"/>
      <c r="G22" s="166"/>
      <c r="H22" s="313"/>
      <c r="I22" s="313"/>
      <c r="J22" s="313">
        <v>209.99</v>
      </c>
      <c r="K22" s="313"/>
      <c r="L22" s="313"/>
      <c r="M22" s="313"/>
      <c r="N22" s="313">
        <v>10</v>
      </c>
      <c r="O22" s="313"/>
      <c r="P22" s="313"/>
      <c r="Q22" s="313"/>
      <c r="R22" s="313"/>
      <c r="S22" s="313"/>
      <c r="T22" s="313"/>
      <c r="U22" s="313">
        <v>25</v>
      </c>
      <c r="V22" s="313"/>
      <c r="W22" s="313"/>
      <c r="X22" s="313"/>
      <c r="Y22" s="313">
        <v>45</v>
      </c>
      <c r="Z22" s="507">
        <f t="shared" si="0"/>
        <v>289.99</v>
      </c>
    </row>
    <row r="23" spans="1:26" s="76" customFormat="1" ht="14.25">
      <c r="A23" s="73">
        <v>20</v>
      </c>
      <c r="B23" s="311" t="s">
        <v>1046</v>
      </c>
      <c r="C23" s="311" t="s">
        <v>311</v>
      </c>
      <c r="D23" s="311" t="s">
        <v>3392</v>
      </c>
      <c r="E23" s="312">
        <v>250</v>
      </c>
      <c r="F23" s="166"/>
      <c r="G23" s="166"/>
      <c r="H23" s="313"/>
      <c r="I23" s="313"/>
      <c r="J23" s="313"/>
      <c r="K23" s="313"/>
      <c r="L23" s="313"/>
      <c r="M23" s="313"/>
      <c r="N23" s="313"/>
      <c r="O23" s="313"/>
      <c r="P23" s="313"/>
      <c r="Q23" s="313"/>
      <c r="R23" s="313"/>
      <c r="S23" s="313"/>
      <c r="T23" s="313"/>
      <c r="U23" s="313"/>
      <c r="V23" s="313"/>
      <c r="W23" s="313"/>
      <c r="X23" s="313"/>
      <c r="Y23" s="313">
        <v>40</v>
      </c>
      <c r="Z23" s="507">
        <f t="shared" si="0"/>
        <v>40</v>
      </c>
    </row>
    <row r="24" spans="1:26" s="76" customFormat="1" ht="14.25">
      <c r="A24" s="73">
        <v>21</v>
      </c>
      <c r="B24" s="311" t="s">
        <v>1047</v>
      </c>
      <c r="C24" s="311" t="s">
        <v>311</v>
      </c>
      <c r="D24" s="311" t="s">
        <v>3392</v>
      </c>
      <c r="E24" s="312">
        <v>250</v>
      </c>
      <c r="F24" s="166"/>
      <c r="G24" s="166"/>
      <c r="H24" s="313">
        <v>40</v>
      </c>
      <c r="I24" s="313"/>
      <c r="J24" s="313">
        <v>64.16</v>
      </c>
      <c r="K24" s="313"/>
      <c r="L24" s="313"/>
      <c r="M24" s="313">
        <v>14.29</v>
      </c>
      <c r="N24" s="313"/>
      <c r="O24" s="313"/>
      <c r="P24" s="313"/>
      <c r="Q24" s="313"/>
      <c r="R24" s="313"/>
      <c r="S24" s="313"/>
      <c r="T24" s="313"/>
      <c r="U24" s="313">
        <v>50</v>
      </c>
      <c r="V24" s="313"/>
      <c r="W24" s="313"/>
      <c r="X24" s="313"/>
      <c r="Y24" s="313">
        <v>40</v>
      </c>
      <c r="Z24" s="507">
        <f t="shared" si="0"/>
        <v>208.45</v>
      </c>
    </row>
    <row r="25" spans="1:26" s="76" customFormat="1" ht="14.25">
      <c r="A25" s="73">
        <v>22</v>
      </c>
      <c r="B25" s="311" t="s">
        <v>1048</v>
      </c>
      <c r="C25" s="311" t="s">
        <v>311</v>
      </c>
      <c r="D25" s="311" t="s">
        <v>3392</v>
      </c>
      <c r="E25" s="312">
        <v>250</v>
      </c>
      <c r="F25" s="166"/>
      <c r="G25" s="166"/>
      <c r="H25" s="313"/>
      <c r="I25" s="313"/>
      <c r="J25" s="313"/>
      <c r="K25" s="313"/>
      <c r="L25" s="313"/>
      <c r="M25" s="313"/>
      <c r="N25" s="313"/>
      <c r="O25" s="313"/>
      <c r="P25" s="313"/>
      <c r="Q25" s="313"/>
      <c r="R25" s="313"/>
      <c r="S25" s="313"/>
      <c r="T25" s="313"/>
      <c r="U25" s="313"/>
      <c r="V25" s="313"/>
      <c r="W25" s="313"/>
      <c r="X25" s="313"/>
      <c r="Y25" s="313"/>
      <c r="Z25" s="507">
        <f t="shared" si="0"/>
        <v>0</v>
      </c>
    </row>
    <row r="26" spans="1:26" s="76" customFormat="1" ht="14.25">
      <c r="A26" s="73">
        <v>23</v>
      </c>
      <c r="B26" s="311" t="s">
        <v>1049</v>
      </c>
      <c r="C26" s="311" t="s">
        <v>311</v>
      </c>
      <c r="D26" s="311" t="s">
        <v>3392</v>
      </c>
      <c r="E26" s="312">
        <v>250</v>
      </c>
      <c r="F26" s="166"/>
      <c r="G26" s="166"/>
      <c r="H26" s="313"/>
      <c r="I26" s="313"/>
      <c r="J26" s="313"/>
      <c r="K26" s="313"/>
      <c r="L26" s="313"/>
      <c r="M26" s="313"/>
      <c r="N26" s="313"/>
      <c r="O26" s="313"/>
      <c r="P26" s="313"/>
      <c r="Q26" s="313"/>
      <c r="R26" s="313"/>
      <c r="S26" s="313"/>
      <c r="T26" s="313"/>
      <c r="U26" s="313"/>
      <c r="V26" s="313"/>
      <c r="W26" s="313"/>
      <c r="X26" s="313">
        <v>15</v>
      </c>
      <c r="Y26" s="313">
        <v>29.990000000000002</v>
      </c>
      <c r="Z26" s="507">
        <f t="shared" si="0"/>
        <v>44.99</v>
      </c>
    </row>
    <row r="27" spans="1:26" s="76" customFormat="1" ht="14.25">
      <c r="A27" s="73">
        <v>24</v>
      </c>
      <c r="B27" s="311" t="s">
        <v>1050</v>
      </c>
      <c r="C27" s="311" t="s">
        <v>311</v>
      </c>
      <c r="D27" s="311" t="s">
        <v>1051</v>
      </c>
      <c r="E27" s="312">
        <v>200</v>
      </c>
      <c r="F27" s="166"/>
      <c r="G27" s="166"/>
      <c r="H27" s="313"/>
      <c r="I27" s="313"/>
      <c r="J27" s="313">
        <v>70</v>
      </c>
      <c r="K27" s="313"/>
      <c r="L27" s="313"/>
      <c r="M27" s="313"/>
      <c r="N27" s="313"/>
      <c r="O27" s="313"/>
      <c r="P27" s="313"/>
      <c r="Q27" s="313"/>
      <c r="R27" s="313"/>
      <c r="S27" s="313"/>
      <c r="T27" s="313"/>
      <c r="U27" s="313">
        <v>50</v>
      </c>
      <c r="V27" s="313"/>
      <c r="W27" s="313"/>
      <c r="X27" s="313"/>
      <c r="Y27" s="313">
        <v>60</v>
      </c>
      <c r="Z27" s="507">
        <f t="shared" si="0"/>
        <v>180</v>
      </c>
    </row>
    <row r="28" spans="1:26" s="76" customFormat="1" ht="14.25">
      <c r="A28" s="73">
        <v>25</v>
      </c>
      <c r="B28" s="311" t="s">
        <v>1052</v>
      </c>
      <c r="C28" s="311" t="s">
        <v>311</v>
      </c>
      <c r="D28" s="311" t="s">
        <v>1051</v>
      </c>
      <c r="E28" s="312">
        <v>200</v>
      </c>
      <c r="F28" s="166"/>
      <c r="G28" s="166"/>
      <c r="H28" s="313"/>
      <c r="I28" s="313"/>
      <c r="J28" s="313"/>
      <c r="K28" s="313"/>
      <c r="L28" s="313">
        <v>150</v>
      </c>
      <c r="M28" s="313"/>
      <c r="N28" s="313"/>
      <c r="O28" s="313"/>
      <c r="P28" s="313"/>
      <c r="Q28" s="313"/>
      <c r="R28" s="313"/>
      <c r="S28" s="313"/>
      <c r="T28" s="313"/>
      <c r="U28" s="313"/>
      <c r="V28" s="313"/>
      <c r="W28" s="313"/>
      <c r="X28" s="313"/>
      <c r="Y28" s="313">
        <v>24</v>
      </c>
      <c r="Z28" s="507">
        <f t="shared" si="0"/>
        <v>174</v>
      </c>
    </row>
    <row r="29" spans="1:26" s="76" customFormat="1" ht="14.25">
      <c r="A29" s="73">
        <v>26</v>
      </c>
      <c r="B29" s="311" t="s">
        <v>1053</v>
      </c>
      <c r="C29" s="311" t="s">
        <v>311</v>
      </c>
      <c r="D29" s="311" t="s">
        <v>1051</v>
      </c>
      <c r="E29" s="312">
        <v>200</v>
      </c>
      <c r="F29" s="166"/>
      <c r="G29" s="166"/>
      <c r="H29" s="313"/>
      <c r="I29" s="313">
        <f>308.33-58.33</f>
        <v>250</v>
      </c>
      <c r="J29" s="313"/>
      <c r="K29" s="313"/>
      <c r="L29" s="313"/>
      <c r="M29" s="313"/>
      <c r="N29" s="313"/>
      <c r="O29" s="313"/>
      <c r="P29" s="313"/>
      <c r="Q29" s="313"/>
      <c r="R29" s="313"/>
      <c r="S29" s="313"/>
      <c r="T29" s="313"/>
      <c r="U29" s="313"/>
      <c r="V29" s="313"/>
      <c r="W29" s="313"/>
      <c r="X29" s="313"/>
      <c r="Y29" s="313">
        <f>20+5+6.67</f>
        <v>31.67</v>
      </c>
      <c r="Z29" s="507">
        <f t="shared" si="0"/>
        <v>281.67</v>
      </c>
    </row>
    <row r="30" spans="1:26" s="76" customFormat="1" ht="14.25">
      <c r="A30" s="73">
        <v>27</v>
      </c>
      <c r="B30" s="311" t="s">
        <v>1054</v>
      </c>
      <c r="C30" s="311" t="s">
        <v>311</v>
      </c>
      <c r="D30" s="311" t="s">
        <v>1051</v>
      </c>
      <c r="E30" s="312">
        <v>200</v>
      </c>
      <c r="F30" s="166"/>
      <c r="G30" s="166"/>
      <c r="H30" s="313"/>
      <c r="I30" s="313"/>
      <c r="J30" s="313">
        <v>17.5</v>
      </c>
      <c r="K30" s="313"/>
      <c r="L30" s="313"/>
      <c r="M30" s="313"/>
      <c r="N30" s="313"/>
      <c r="O30" s="313"/>
      <c r="P30" s="313"/>
      <c r="Q30" s="313"/>
      <c r="R30" s="313"/>
      <c r="S30" s="313"/>
      <c r="T30" s="313"/>
      <c r="U30" s="313"/>
      <c r="V30" s="313"/>
      <c r="W30" s="313"/>
      <c r="X30" s="313"/>
      <c r="Y30" s="313">
        <v>8</v>
      </c>
      <c r="Z30" s="507">
        <f t="shared" si="0"/>
        <v>25.5</v>
      </c>
    </row>
    <row r="31" spans="1:26" s="76" customFormat="1" ht="14.25">
      <c r="A31" s="357">
        <v>28</v>
      </c>
      <c r="B31" s="600" t="s">
        <v>1055</v>
      </c>
      <c r="C31" s="600" t="s">
        <v>311</v>
      </c>
      <c r="D31" s="600" t="s">
        <v>1051</v>
      </c>
      <c r="E31" s="601">
        <v>200</v>
      </c>
      <c r="F31" s="602"/>
      <c r="G31" s="602"/>
      <c r="H31" s="411"/>
      <c r="I31" s="411"/>
      <c r="J31" s="411"/>
      <c r="K31" s="411"/>
      <c r="L31" s="411">
        <v>213</v>
      </c>
      <c r="M31" s="411"/>
      <c r="N31" s="411"/>
      <c r="O31" s="411"/>
      <c r="P31" s="411"/>
      <c r="Q31" s="411"/>
      <c r="R31" s="411"/>
      <c r="S31" s="411"/>
      <c r="T31" s="411"/>
      <c r="U31" s="411"/>
      <c r="V31" s="411"/>
      <c r="W31" s="411"/>
      <c r="X31" s="411"/>
      <c r="Y31" s="411">
        <v>7</v>
      </c>
      <c r="Z31" s="512">
        <f t="shared" si="0"/>
        <v>220</v>
      </c>
    </row>
    <row r="32" spans="1:26" s="815" customFormat="1" ht="15" thickBot="1">
      <c r="A32" s="356">
        <v>29</v>
      </c>
      <c r="B32" s="596" t="s">
        <v>1056</v>
      </c>
      <c r="C32" s="596" t="s">
        <v>311</v>
      </c>
      <c r="D32" s="596" t="s">
        <v>1051</v>
      </c>
      <c r="E32" s="597">
        <v>200</v>
      </c>
      <c r="F32" s="598"/>
      <c r="G32" s="598"/>
      <c r="H32" s="532"/>
      <c r="I32" s="532"/>
      <c r="J32" s="532"/>
      <c r="K32" s="532"/>
      <c r="L32" s="532"/>
      <c r="M32" s="532"/>
      <c r="N32" s="532"/>
      <c r="O32" s="532"/>
      <c r="P32" s="532"/>
      <c r="Q32" s="532"/>
      <c r="R32" s="532"/>
      <c r="S32" s="532"/>
      <c r="T32" s="532"/>
      <c r="U32" s="532"/>
      <c r="V32" s="532"/>
      <c r="W32" s="532"/>
      <c r="X32" s="532"/>
      <c r="Y32" s="532">
        <v>40</v>
      </c>
      <c r="Z32" s="508">
        <f>SUM(F32:Y32)</f>
        <v>40</v>
      </c>
    </row>
    <row r="33" spans="1:26" s="76" customFormat="1" ht="14.25">
      <c r="A33" s="354">
        <v>30</v>
      </c>
      <c r="B33" s="599" t="s">
        <v>1462</v>
      </c>
      <c r="C33" s="599" t="s">
        <v>1461</v>
      </c>
      <c r="D33" s="599" t="s">
        <v>631</v>
      </c>
      <c r="E33" s="359">
        <v>300</v>
      </c>
      <c r="F33" s="355"/>
      <c r="G33" s="355">
        <v>118.05</v>
      </c>
      <c r="H33" s="355"/>
      <c r="I33" s="355"/>
      <c r="J33" s="355">
        <v>70</v>
      </c>
      <c r="K33" s="355"/>
      <c r="L33" s="355">
        <v>63.5</v>
      </c>
      <c r="M33" s="355"/>
      <c r="N33" s="355">
        <v>112.8</v>
      </c>
      <c r="O33" s="355"/>
      <c r="P33" s="355"/>
      <c r="Q33" s="355"/>
      <c r="R33" s="355"/>
      <c r="S33" s="355"/>
      <c r="T33" s="355"/>
      <c r="U33" s="355"/>
      <c r="V33" s="355"/>
      <c r="W33" s="355"/>
      <c r="X33" s="355"/>
      <c r="Y33" s="355">
        <v>43.31999999999999</v>
      </c>
      <c r="Z33" s="509">
        <f>SUM(F33:Y33)</f>
        <v>407.67</v>
      </c>
    </row>
    <row r="34" spans="1:26" s="76" customFormat="1" ht="14.25">
      <c r="A34" s="73">
        <v>31</v>
      </c>
      <c r="B34" s="311" t="s">
        <v>488</v>
      </c>
      <c r="C34" s="311" t="s">
        <v>1461</v>
      </c>
      <c r="D34" s="311" t="s">
        <v>3392</v>
      </c>
      <c r="E34" s="312">
        <v>250</v>
      </c>
      <c r="F34" s="166"/>
      <c r="G34" s="166">
        <v>22.73</v>
      </c>
      <c r="H34" s="313"/>
      <c r="I34" s="313"/>
      <c r="J34" s="313">
        <v>87.56</v>
      </c>
      <c r="K34" s="313"/>
      <c r="L34" s="313">
        <v>200</v>
      </c>
      <c r="M34" s="313"/>
      <c r="N34" s="313">
        <v>25</v>
      </c>
      <c r="O34" s="313"/>
      <c r="P34" s="313"/>
      <c r="Q34" s="313"/>
      <c r="R34" s="313"/>
      <c r="S34" s="313"/>
      <c r="T34" s="313"/>
      <c r="U34" s="313">
        <v>100</v>
      </c>
      <c r="V34" s="313"/>
      <c r="W34" s="313"/>
      <c r="X34" s="313"/>
      <c r="Y34" s="313">
        <v>60</v>
      </c>
      <c r="Z34" s="507">
        <f aca="true" t="shared" si="1" ref="Z34:Z59">SUM(F34:Y34)</f>
        <v>495.29</v>
      </c>
    </row>
    <row r="35" spans="1:26" s="76" customFormat="1" ht="14.25">
      <c r="A35" s="73">
        <v>32</v>
      </c>
      <c r="B35" s="311" t="s">
        <v>489</v>
      </c>
      <c r="C35" s="311" t="s">
        <v>1461</v>
      </c>
      <c r="D35" s="311" t="s">
        <v>3392</v>
      </c>
      <c r="E35" s="312">
        <v>250</v>
      </c>
      <c r="F35" s="166"/>
      <c r="G35" s="166">
        <v>405.34</v>
      </c>
      <c r="H35" s="313"/>
      <c r="I35" s="313"/>
      <c r="J35" s="313">
        <v>35</v>
      </c>
      <c r="K35" s="313"/>
      <c r="L35" s="313">
        <v>300</v>
      </c>
      <c r="M35" s="313"/>
      <c r="N35" s="313">
        <v>5</v>
      </c>
      <c r="O35" s="313"/>
      <c r="P35" s="313"/>
      <c r="Q35" s="313"/>
      <c r="R35" s="313"/>
      <c r="S35" s="313"/>
      <c r="T35" s="313"/>
      <c r="U35" s="313"/>
      <c r="V35" s="313"/>
      <c r="W35" s="313"/>
      <c r="X35" s="313"/>
      <c r="Y35" s="313">
        <v>60</v>
      </c>
      <c r="Z35" s="507">
        <f t="shared" si="1"/>
        <v>805.3399999999999</v>
      </c>
    </row>
    <row r="36" spans="1:26" s="76" customFormat="1" ht="14.25">
      <c r="A36" s="73">
        <v>33</v>
      </c>
      <c r="B36" s="311" t="s">
        <v>490</v>
      </c>
      <c r="C36" s="311" t="s">
        <v>1461</v>
      </c>
      <c r="D36" s="311" t="s">
        <v>1051</v>
      </c>
      <c r="E36" s="312">
        <v>200</v>
      </c>
      <c r="F36" s="166"/>
      <c r="G36" s="166"/>
      <c r="H36" s="313"/>
      <c r="I36" s="313"/>
      <c r="J36" s="313"/>
      <c r="K36" s="313"/>
      <c r="L36" s="313"/>
      <c r="M36" s="313"/>
      <c r="N36" s="313"/>
      <c r="O36" s="313"/>
      <c r="P36" s="313"/>
      <c r="Q36" s="313"/>
      <c r="R36" s="313"/>
      <c r="S36" s="313"/>
      <c r="T36" s="313"/>
      <c r="U36" s="313"/>
      <c r="V36" s="313"/>
      <c r="W36" s="313"/>
      <c r="X36" s="313"/>
      <c r="Y36" s="313">
        <v>60</v>
      </c>
      <c r="Z36" s="507">
        <f t="shared" si="1"/>
        <v>60</v>
      </c>
    </row>
    <row r="37" spans="1:26" s="76" customFormat="1" ht="14.25">
      <c r="A37" s="73">
        <v>34</v>
      </c>
      <c r="B37" s="311" t="s">
        <v>491</v>
      </c>
      <c r="C37" s="311" t="s">
        <v>1461</v>
      </c>
      <c r="D37" s="311" t="s">
        <v>312</v>
      </c>
      <c r="E37" s="312">
        <v>350</v>
      </c>
      <c r="F37" s="166"/>
      <c r="G37" s="166"/>
      <c r="H37" s="313"/>
      <c r="I37" s="313"/>
      <c r="J37" s="313">
        <v>70</v>
      </c>
      <c r="K37" s="313"/>
      <c r="L37" s="313"/>
      <c r="M37" s="313"/>
      <c r="N37" s="313"/>
      <c r="O37" s="313"/>
      <c r="P37" s="313"/>
      <c r="Q37" s="313"/>
      <c r="R37" s="313"/>
      <c r="S37" s="313"/>
      <c r="T37" s="313"/>
      <c r="U37" s="313">
        <v>100</v>
      </c>
      <c r="V37" s="313"/>
      <c r="W37" s="313"/>
      <c r="X37" s="313"/>
      <c r="Y37" s="313">
        <v>60</v>
      </c>
      <c r="Z37" s="507">
        <f t="shared" si="1"/>
        <v>230</v>
      </c>
    </row>
    <row r="38" spans="1:26" s="76" customFormat="1" ht="14.25">
      <c r="A38" s="310">
        <v>35</v>
      </c>
      <c r="B38" s="311" t="s">
        <v>492</v>
      </c>
      <c r="C38" s="311" t="s">
        <v>1461</v>
      </c>
      <c r="D38" s="311" t="s">
        <v>3391</v>
      </c>
      <c r="E38" s="312">
        <v>500</v>
      </c>
      <c r="F38" s="166"/>
      <c r="G38" s="166">
        <v>22.73</v>
      </c>
      <c r="H38" s="313"/>
      <c r="I38" s="313">
        <v>50</v>
      </c>
      <c r="J38" s="313">
        <v>221.67</v>
      </c>
      <c r="K38" s="313"/>
      <c r="L38" s="313">
        <v>146.7</v>
      </c>
      <c r="M38" s="313"/>
      <c r="N38" s="313">
        <v>17.14</v>
      </c>
      <c r="O38" s="313"/>
      <c r="P38" s="313"/>
      <c r="Q38" s="313"/>
      <c r="R38" s="313"/>
      <c r="S38" s="313">
        <v>200</v>
      </c>
      <c r="T38" s="313">
        <v>50</v>
      </c>
      <c r="U38" s="313"/>
      <c r="V38" s="313"/>
      <c r="W38" s="313"/>
      <c r="X38" s="313">
        <v>20</v>
      </c>
      <c r="Y38" s="313">
        <v>60</v>
      </c>
      <c r="Z38" s="507">
        <f t="shared" si="1"/>
        <v>788.24</v>
      </c>
    </row>
    <row r="39" spans="1:26" s="76" customFormat="1" ht="14.25">
      <c r="A39" s="73">
        <v>36</v>
      </c>
      <c r="B39" s="311" t="s">
        <v>493</v>
      </c>
      <c r="C39" s="311" t="s">
        <v>1461</v>
      </c>
      <c r="D39" s="311" t="s">
        <v>3392</v>
      </c>
      <c r="E39" s="312">
        <v>250</v>
      </c>
      <c r="F39" s="166"/>
      <c r="G39" s="166"/>
      <c r="H39" s="313">
        <v>40</v>
      </c>
      <c r="I39" s="313"/>
      <c r="J39" s="313">
        <f>31.5-14</f>
        <v>17.5</v>
      </c>
      <c r="K39" s="313"/>
      <c r="L39" s="313"/>
      <c r="M39" s="313"/>
      <c r="N39" s="313"/>
      <c r="O39" s="313"/>
      <c r="P39" s="313"/>
      <c r="Q39" s="313"/>
      <c r="R39" s="313"/>
      <c r="S39" s="313"/>
      <c r="T39" s="313"/>
      <c r="U39" s="313"/>
      <c r="V39" s="313"/>
      <c r="W39" s="313"/>
      <c r="X39" s="313"/>
      <c r="Y39" s="313">
        <v>14</v>
      </c>
      <c r="Z39" s="507">
        <f t="shared" si="1"/>
        <v>71.5</v>
      </c>
    </row>
    <row r="40" spans="1:26" s="76" customFormat="1" ht="14.25">
      <c r="A40" s="73">
        <v>37</v>
      </c>
      <c r="B40" s="311" t="s">
        <v>494</v>
      </c>
      <c r="C40" s="311" t="s">
        <v>1461</v>
      </c>
      <c r="D40" s="311" t="s">
        <v>3392</v>
      </c>
      <c r="E40" s="312">
        <v>250</v>
      </c>
      <c r="F40" s="166"/>
      <c r="G40" s="166">
        <v>22.73</v>
      </c>
      <c r="H40" s="313"/>
      <c r="I40" s="313"/>
      <c r="J40" s="313"/>
      <c r="K40" s="313"/>
      <c r="L40" s="313"/>
      <c r="M40" s="313"/>
      <c r="N40" s="313"/>
      <c r="O40" s="313"/>
      <c r="P40" s="313"/>
      <c r="Q40" s="313"/>
      <c r="R40" s="313"/>
      <c r="S40" s="313"/>
      <c r="T40" s="313"/>
      <c r="U40" s="313"/>
      <c r="V40" s="313"/>
      <c r="W40" s="313"/>
      <c r="X40" s="313"/>
      <c r="Y40" s="313">
        <v>50</v>
      </c>
      <c r="Z40" s="507">
        <f t="shared" si="1"/>
        <v>72.73</v>
      </c>
    </row>
    <row r="41" spans="1:26" s="76" customFormat="1" ht="14.25">
      <c r="A41" s="73">
        <v>38</v>
      </c>
      <c r="B41" s="311" t="s">
        <v>495</v>
      </c>
      <c r="C41" s="311" t="s">
        <v>1461</v>
      </c>
      <c r="D41" s="311" t="s">
        <v>631</v>
      </c>
      <c r="E41" s="312">
        <v>300</v>
      </c>
      <c r="F41" s="166"/>
      <c r="G41" s="166">
        <v>350</v>
      </c>
      <c r="H41" s="313"/>
      <c r="I41" s="313"/>
      <c r="J41" s="313">
        <v>262.5</v>
      </c>
      <c r="K41" s="313"/>
      <c r="L41" s="313"/>
      <c r="M41" s="313"/>
      <c r="N41" s="313">
        <v>69.58</v>
      </c>
      <c r="O41" s="313"/>
      <c r="P41" s="313"/>
      <c r="Q41" s="313"/>
      <c r="R41" s="313"/>
      <c r="S41" s="313">
        <v>200</v>
      </c>
      <c r="T41" s="313">
        <v>25</v>
      </c>
      <c r="U41" s="313">
        <v>75</v>
      </c>
      <c r="V41" s="313"/>
      <c r="W41" s="313"/>
      <c r="X41" s="313"/>
      <c r="Y41" s="313">
        <v>60</v>
      </c>
      <c r="Z41" s="507">
        <f t="shared" si="1"/>
        <v>1042.08</v>
      </c>
    </row>
    <row r="42" spans="1:26" s="76" customFormat="1" ht="14.25">
      <c r="A42" s="73">
        <v>39</v>
      </c>
      <c r="B42" s="311" t="s">
        <v>496</v>
      </c>
      <c r="C42" s="311" t="s">
        <v>1461</v>
      </c>
      <c r="D42" s="311" t="s">
        <v>3392</v>
      </c>
      <c r="E42" s="312">
        <v>250</v>
      </c>
      <c r="F42" s="166"/>
      <c r="G42" s="166"/>
      <c r="H42" s="313"/>
      <c r="I42" s="313"/>
      <c r="J42" s="313"/>
      <c r="K42" s="313"/>
      <c r="L42" s="313">
        <v>260</v>
      </c>
      <c r="M42" s="313"/>
      <c r="N42" s="313"/>
      <c r="O42" s="313"/>
      <c r="P42" s="313"/>
      <c r="Q42" s="313"/>
      <c r="R42" s="313"/>
      <c r="S42" s="313"/>
      <c r="T42" s="313"/>
      <c r="U42" s="313"/>
      <c r="V42" s="313"/>
      <c r="W42" s="313"/>
      <c r="X42" s="313"/>
      <c r="Y42" s="313">
        <v>60</v>
      </c>
      <c r="Z42" s="507">
        <f t="shared" si="1"/>
        <v>320</v>
      </c>
    </row>
    <row r="43" spans="1:26" s="76" customFormat="1" ht="14.25">
      <c r="A43" s="73">
        <v>40</v>
      </c>
      <c r="B43" s="311" t="s">
        <v>497</v>
      </c>
      <c r="C43" s="311" t="s">
        <v>1461</v>
      </c>
      <c r="D43" s="311" t="s">
        <v>631</v>
      </c>
      <c r="E43" s="312">
        <v>300</v>
      </c>
      <c r="F43" s="166"/>
      <c r="G43" s="166">
        <v>100</v>
      </c>
      <c r="H43" s="313"/>
      <c r="I43" s="313"/>
      <c r="J43" s="313">
        <v>105</v>
      </c>
      <c r="K43" s="313"/>
      <c r="L43" s="313">
        <v>191.5</v>
      </c>
      <c r="M43" s="313"/>
      <c r="N43" s="313"/>
      <c r="O43" s="313"/>
      <c r="P43" s="313"/>
      <c r="Q43" s="313"/>
      <c r="R43" s="313"/>
      <c r="S43" s="313"/>
      <c r="T43" s="313"/>
      <c r="U43" s="313"/>
      <c r="V43" s="313">
        <v>200</v>
      </c>
      <c r="W43" s="313"/>
      <c r="X43" s="313"/>
      <c r="Y43" s="313"/>
      <c r="Z43" s="507">
        <f t="shared" si="1"/>
        <v>596.5</v>
      </c>
    </row>
    <row r="44" spans="1:26" s="76" customFormat="1" ht="14.25">
      <c r="A44" s="73">
        <v>41</v>
      </c>
      <c r="B44" s="311" t="s">
        <v>1445</v>
      </c>
      <c r="C44" s="311" t="s">
        <v>1461</v>
      </c>
      <c r="D44" s="311" t="s">
        <v>1051</v>
      </c>
      <c r="E44" s="312">
        <v>200</v>
      </c>
      <c r="F44" s="166"/>
      <c r="G44" s="166"/>
      <c r="H44" s="313"/>
      <c r="I44" s="313"/>
      <c r="J44" s="313"/>
      <c r="K44" s="313"/>
      <c r="L44" s="313"/>
      <c r="M44" s="313"/>
      <c r="N44" s="313"/>
      <c r="O44" s="313"/>
      <c r="P44" s="313"/>
      <c r="Q44" s="313"/>
      <c r="R44" s="313"/>
      <c r="S44" s="313"/>
      <c r="T44" s="313"/>
      <c r="U44" s="313"/>
      <c r="V44" s="313"/>
      <c r="W44" s="313"/>
      <c r="X44" s="313"/>
      <c r="Y44" s="313"/>
      <c r="Z44" s="507" t="s">
        <v>3371</v>
      </c>
    </row>
    <row r="45" spans="1:26" s="76" customFormat="1" ht="14.25">
      <c r="A45" s="73">
        <v>42</v>
      </c>
      <c r="B45" s="311" t="s">
        <v>1446</v>
      </c>
      <c r="C45" s="311" t="s">
        <v>1461</v>
      </c>
      <c r="D45" s="311" t="s">
        <v>1051</v>
      </c>
      <c r="E45" s="312">
        <v>200</v>
      </c>
      <c r="F45" s="166"/>
      <c r="G45" s="166">
        <v>171.42</v>
      </c>
      <c r="H45" s="313"/>
      <c r="I45" s="313"/>
      <c r="J45" s="313"/>
      <c r="K45" s="313"/>
      <c r="L45" s="313"/>
      <c r="M45" s="313"/>
      <c r="N45" s="313"/>
      <c r="O45" s="313"/>
      <c r="P45" s="313"/>
      <c r="Q45" s="313"/>
      <c r="R45" s="313"/>
      <c r="S45" s="313"/>
      <c r="T45" s="313"/>
      <c r="U45" s="313"/>
      <c r="V45" s="313"/>
      <c r="W45" s="313"/>
      <c r="X45" s="313"/>
      <c r="Y45" s="313">
        <v>60</v>
      </c>
      <c r="Z45" s="507">
        <f t="shared" si="1"/>
        <v>231.42</v>
      </c>
    </row>
    <row r="46" spans="1:26" s="76" customFormat="1" ht="14.25">
      <c r="A46" s="73">
        <v>43</v>
      </c>
      <c r="B46" s="311" t="s">
        <v>1447</v>
      </c>
      <c r="C46" s="311" t="s">
        <v>1461</v>
      </c>
      <c r="D46" s="311" t="s">
        <v>631</v>
      </c>
      <c r="E46" s="312">
        <v>300</v>
      </c>
      <c r="F46" s="166"/>
      <c r="G46" s="166">
        <v>22.73</v>
      </c>
      <c r="H46" s="313"/>
      <c r="I46" s="313"/>
      <c r="J46" s="313"/>
      <c r="K46" s="313"/>
      <c r="L46" s="313"/>
      <c r="M46" s="313">
        <v>50</v>
      </c>
      <c r="N46" s="313">
        <v>50</v>
      </c>
      <c r="O46" s="313"/>
      <c r="P46" s="313"/>
      <c r="Q46" s="313"/>
      <c r="R46" s="313"/>
      <c r="S46" s="313"/>
      <c r="T46" s="313">
        <v>25</v>
      </c>
      <c r="U46" s="313">
        <v>100</v>
      </c>
      <c r="V46" s="313"/>
      <c r="W46" s="313"/>
      <c r="X46" s="313"/>
      <c r="Y46" s="313">
        <v>60</v>
      </c>
      <c r="Z46" s="507">
        <f t="shared" si="1"/>
        <v>307.73</v>
      </c>
    </row>
    <row r="47" spans="1:26" s="76" customFormat="1" ht="14.25">
      <c r="A47" s="73">
        <v>44</v>
      </c>
      <c r="B47" s="311" t="s">
        <v>1448</v>
      </c>
      <c r="C47" s="311" t="s">
        <v>1461</v>
      </c>
      <c r="D47" s="311" t="s">
        <v>631</v>
      </c>
      <c r="E47" s="312">
        <v>300</v>
      </c>
      <c r="F47" s="166"/>
      <c r="G47" s="166">
        <v>22.73</v>
      </c>
      <c r="H47" s="313"/>
      <c r="I47" s="313"/>
      <c r="J47" s="313"/>
      <c r="K47" s="313"/>
      <c r="L47" s="313">
        <v>141</v>
      </c>
      <c r="M47" s="313"/>
      <c r="N47" s="313">
        <v>56.03</v>
      </c>
      <c r="O47" s="313"/>
      <c r="P47" s="313"/>
      <c r="Q47" s="313"/>
      <c r="R47" s="313"/>
      <c r="S47" s="313"/>
      <c r="T47" s="313"/>
      <c r="U47" s="313">
        <v>100</v>
      </c>
      <c r="V47" s="313"/>
      <c r="W47" s="313"/>
      <c r="X47" s="313"/>
      <c r="Y47" s="313">
        <v>60</v>
      </c>
      <c r="Z47" s="507">
        <f t="shared" si="1"/>
        <v>379.76</v>
      </c>
    </row>
    <row r="48" spans="1:26" s="76" customFormat="1" ht="14.25">
      <c r="A48" s="73">
        <v>45</v>
      </c>
      <c r="B48" s="311" t="s">
        <v>1449</v>
      </c>
      <c r="C48" s="311" t="s">
        <v>1461</v>
      </c>
      <c r="D48" s="311" t="s">
        <v>3392</v>
      </c>
      <c r="E48" s="312">
        <v>250</v>
      </c>
      <c r="F48" s="166"/>
      <c r="G48" s="166"/>
      <c r="H48" s="313"/>
      <c r="I48" s="313">
        <v>100</v>
      </c>
      <c r="J48" s="313">
        <v>70</v>
      </c>
      <c r="K48" s="313"/>
      <c r="L48" s="313"/>
      <c r="M48" s="313"/>
      <c r="N48" s="313"/>
      <c r="O48" s="313"/>
      <c r="P48" s="313"/>
      <c r="Q48" s="313"/>
      <c r="R48" s="313"/>
      <c r="S48" s="313"/>
      <c r="T48" s="313"/>
      <c r="U48" s="313"/>
      <c r="V48" s="313"/>
      <c r="W48" s="313"/>
      <c r="X48" s="313"/>
      <c r="Y48" s="313">
        <v>10</v>
      </c>
      <c r="Z48" s="507">
        <f t="shared" si="1"/>
        <v>180</v>
      </c>
    </row>
    <row r="49" spans="1:26" s="76" customFormat="1" ht="14.25">
      <c r="A49" s="73">
        <v>46</v>
      </c>
      <c r="B49" s="311" t="s">
        <v>1450</v>
      </c>
      <c r="C49" s="311" t="s">
        <v>1461</v>
      </c>
      <c r="D49" s="311" t="s">
        <v>1051</v>
      </c>
      <c r="E49" s="312">
        <v>200</v>
      </c>
      <c r="F49" s="166"/>
      <c r="G49" s="166"/>
      <c r="H49" s="313"/>
      <c r="I49" s="313"/>
      <c r="J49" s="313">
        <v>67.5</v>
      </c>
      <c r="K49" s="313"/>
      <c r="L49" s="313"/>
      <c r="M49" s="313">
        <v>14.29</v>
      </c>
      <c r="N49" s="313"/>
      <c r="O49" s="313"/>
      <c r="P49" s="313"/>
      <c r="Q49" s="313"/>
      <c r="R49" s="313"/>
      <c r="S49" s="313"/>
      <c r="T49" s="313"/>
      <c r="U49" s="313"/>
      <c r="V49" s="313"/>
      <c r="W49" s="313"/>
      <c r="X49" s="313"/>
      <c r="Y49" s="313">
        <v>20</v>
      </c>
      <c r="Z49" s="507">
        <f t="shared" si="1"/>
        <v>101.78999999999999</v>
      </c>
    </row>
    <row r="50" spans="1:26" s="76" customFormat="1" ht="14.25">
      <c r="A50" s="73">
        <v>47</v>
      </c>
      <c r="B50" s="311" t="s">
        <v>1451</v>
      </c>
      <c r="C50" s="311" t="s">
        <v>1461</v>
      </c>
      <c r="D50" s="311" t="s">
        <v>3392</v>
      </c>
      <c r="E50" s="312">
        <v>250</v>
      </c>
      <c r="F50" s="166"/>
      <c r="G50" s="166"/>
      <c r="H50" s="313"/>
      <c r="I50" s="313"/>
      <c r="J50" s="313"/>
      <c r="K50" s="313"/>
      <c r="L50" s="313"/>
      <c r="M50" s="313"/>
      <c r="N50" s="313"/>
      <c r="O50" s="313"/>
      <c r="P50" s="313"/>
      <c r="Q50" s="313"/>
      <c r="R50" s="313"/>
      <c r="S50" s="313"/>
      <c r="T50" s="313"/>
      <c r="U50" s="313">
        <v>50</v>
      </c>
      <c r="V50" s="313"/>
      <c r="W50" s="313"/>
      <c r="X50" s="313"/>
      <c r="Y50" s="313">
        <v>60</v>
      </c>
      <c r="Z50" s="507">
        <f t="shared" si="1"/>
        <v>110</v>
      </c>
    </row>
    <row r="51" spans="1:26" s="76" customFormat="1" ht="14.25">
      <c r="A51" s="73">
        <v>48</v>
      </c>
      <c r="B51" s="311" t="s">
        <v>1452</v>
      </c>
      <c r="C51" s="311" t="s">
        <v>1461</v>
      </c>
      <c r="D51" s="311" t="s">
        <v>3392</v>
      </c>
      <c r="E51" s="312">
        <v>250</v>
      </c>
      <c r="F51" s="166"/>
      <c r="G51" s="166"/>
      <c r="H51" s="313"/>
      <c r="I51" s="313"/>
      <c r="J51" s="313"/>
      <c r="K51" s="313"/>
      <c r="L51" s="313"/>
      <c r="M51" s="313"/>
      <c r="N51" s="313"/>
      <c r="O51" s="313"/>
      <c r="P51" s="313"/>
      <c r="Q51" s="313"/>
      <c r="R51" s="313"/>
      <c r="S51" s="313"/>
      <c r="T51" s="313"/>
      <c r="U51" s="313"/>
      <c r="V51" s="313"/>
      <c r="W51" s="313"/>
      <c r="X51" s="313"/>
      <c r="Y51" s="313">
        <v>40</v>
      </c>
      <c r="Z51" s="507">
        <f t="shared" si="1"/>
        <v>40</v>
      </c>
    </row>
    <row r="52" spans="1:26" s="76" customFormat="1" ht="14.25">
      <c r="A52" s="310">
        <v>49</v>
      </c>
      <c r="B52" s="311" t="s">
        <v>1463</v>
      </c>
      <c r="C52" s="311" t="s">
        <v>1461</v>
      </c>
      <c r="D52" s="311" t="s">
        <v>631</v>
      </c>
      <c r="E52" s="312">
        <v>300</v>
      </c>
      <c r="F52" s="166"/>
      <c r="G52" s="166"/>
      <c r="H52" s="313"/>
      <c r="I52" s="313"/>
      <c r="J52" s="313"/>
      <c r="K52" s="313"/>
      <c r="L52" s="313"/>
      <c r="M52" s="313"/>
      <c r="N52" s="313"/>
      <c r="O52" s="313"/>
      <c r="P52" s="313"/>
      <c r="Q52" s="313"/>
      <c r="R52" s="313"/>
      <c r="S52" s="313">
        <v>50</v>
      </c>
      <c r="T52" s="313"/>
      <c r="U52" s="313"/>
      <c r="V52" s="313"/>
      <c r="W52" s="313"/>
      <c r="X52" s="313"/>
      <c r="Y52" s="313"/>
      <c r="Z52" s="507">
        <f t="shared" si="1"/>
        <v>50</v>
      </c>
    </row>
    <row r="53" spans="1:26" s="76" customFormat="1" ht="14.25">
      <c r="A53" s="73">
        <v>50</v>
      </c>
      <c r="B53" s="311" t="s">
        <v>1453</v>
      </c>
      <c r="C53" s="311" t="s">
        <v>1461</v>
      </c>
      <c r="D53" s="311" t="s">
        <v>3392</v>
      </c>
      <c r="E53" s="312">
        <v>250</v>
      </c>
      <c r="F53" s="166"/>
      <c r="G53" s="166"/>
      <c r="H53" s="313"/>
      <c r="I53" s="313"/>
      <c r="J53" s="313"/>
      <c r="K53" s="313"/>
      <c r="L53" s="313"/>
      <c r="M53" s="313"/>
      <c r="N53" s="313"/>
      <c r="O53" s="313"/>
      <c r="P53" s="313"/>
      <c r="Q53" s="313"/>
      <c r="R53" s="313"/>
      <c r="S53" s="313"/>
      <c r="T53" s="313"/>
      <c r="U53" s="313"/>
      <c r="V53" s="313"/>
      <c r="W53" s="313"/>
      <c r="X53" s="313"/>
      <c r="Y53" s="313">
        <v>60</v>
      </c>
      <c r="Z53" s="507">
        <f t="shared" si="1"/>
        <v>60</v>
      </c>
    </row>
    <row r="54" spans="1:26" s="76" customFormat="1" ht="14.25">
      <c r="A54" s="310">
        <v>51</v>
      </c>
      <c r="B54" s="311" t="s">
        <v>1454</v>
      </c>
      <c r="C54" s="311" t="s">
        <v>1461</v>
      </c>
      <c r="D54" s="311" t="s">
        <v>631</v>
      </c>
      <c r="E54" s="312">
        <v>300</v>
      </c>
      <c r="F54" s="166"/>
      <c r="G54" s="166"/>
      <c r="H54" s="313"/>
      <c r="I54" s="313"/>
      <c r="J54" s="313"/>
      <c r="K54" s="313"/>
      <c r="L54" s="313"/>
      <c r="M54" s="313"/>
      <c r="N54" s="313">
        <v>5</v>
      </c>
      <c r="O54" s="313"/>
      <c r="P54" s="313"/>
      <c r="Q54" s="313"/>
      <c r="R54" s="313"/>
      <c r="S54" s="313">
        <v>100</v>
      </c>
      <c r="T54" s="313"/>
      <c r="U54" s="313">
        <v>100</v>
      </c>
      <c r="V54" s="313"/>
      <c r="W54" s="313"/>
      <c r="X54" s="313"/>
      <c r="Y54" s="313">
        <v>60</v>
      </c>
      <c r="Z54" s="507">
        <f t="shared" si="1"/>
        <v>265</v>
      </c>
    </row>
    <row r="55" spans="1:26" s="76" customFormat="1" ht="14.25">
      <c r="A55" s="73">
        <v>52</v>
      </c>
      <c r="B55" s="311" t="s">
        <v>1455</v>
      </c>
      <c r="C55" s="311" t="s">
        <v>1461</v>
      </c>
      <c r="D55" s="311" t="s">
        <v>631</v>
      </c>
      <c r="E55" s="312">
        <v>300</v>
      </c>
      <c r="F55" s="166"/>
      <c r="G55" s="166"/>
      <c r="H55" s="313"/>
      <c r="I55" s="313"/>
      <c r="J55" s="313"/>
      <c r="K55" s="313"/>
      <c r="L55" s="313">
        <v>300</v>
      </c>
      <c r="M55" s="313"/>
      <c r="N55" s="313"/>
      <c r="O55" s="313"/>
      <c r="P55" s="313"/>
      <c r="Q55" s="313"/>
      <c r="R55" s="313"/>
      <c r="S55" s="313"/>
      <c r="T55" s="313"/>
      <c r="U55" s="313"/>
      <c r="V55" s="313"/>
      <c r="W55" s="313"/>
      <c r="X55" s="313"/>
      <c r="Y55" s="313">
        <v>20</v>
      </c>
      <c r="Z55" s="507">
        <f t="shared" si="1"/>
        <v>320</v>
      </c>
    </row>
    <row r="56" spans="1:26" s="76" customFormat="1" ht="14.25">
      <c r="A56" s="310">
        <v>53</v>
      </c>
      <c r="B56" s="311" t="s">
        <v>1456</v>
      </c>
      <c r="C56" s="311" t="s">
        <v>1461</v>
      </c>
      <c r="D56" s="311" t="s">
        <v>1051</v>
      </c>
      <c r="E56" s="312">
        <v>200</v>
      </c>
      <c r="F56" s="166"/>
      <c r="G56" s="166"/>
      <c r="H56" s="313"/>
      <c r="I56" s="313"/>
      <c r="J56" s="313"/>
      <c r="K56" s="313"/>
      <c r="L56" s="313"/>
      <c r="M56" s="313"/>
      <c r="N56" s="313"/>
      <c r="O56" s="313"/>
      <c r="P56" s="313"/>
      <c r="Q56" s="313"/>
      <c r="R56" s="313"/>
      <c r="S56" s="313"/>
      <c r="T56" s="313"/>
      <c r="U56" s="313">
        <v>50</v>
      </c>
      <c r="V56" s="313"/>
      <c r="W56" s="313"/>
      <c r="X56" s="313">
        <v>40</v>
      </c>
      <c r="Y56" s="313">
        <v>20</v>
      </c>
      <c r="Z56" s="507">
        <f t="shared" si="1"/>
        <v>110</v>
      </c>
    </row>
    <row r="57" spans="1:26" s="76" customFormat="1" ht="14.25">
      <c r="A57" s="310">
        <v>54</v>
      </c>
      <c r="B57" s="311" t="s">
        <v>1457</v>
      </c>
      <c r="C57" s="311" t="s">
        <v>1461</v>
      </c>
      <c r="D57" s="311" t="s">
        <v>1051</v>
      </c>
      <c r="E57" s="312">
        <v>200</v>
      </c>
      <c r="F57" s="166"/>
      <c r="G57" s="166"/>
      <c r="H57" s="313"/>
      <c r="I57" s="313"/>
      <c r="J57" s="313">
        <v>70</v>
      </c>
      <c r="K57" s="313"/>
      <c r="L57" s="313">
        <v>200</v>
      </c>
      <c r="M57" s="313"/>
      <c r="N57" s="313"/>
      <c r="O57" s="313"/>
      <c r="P57" s="313"/>
      <c r="Q57" s="313"/>
      <c r="R57" s="313"/>
      <c r="S57" s="313"/>
      <c r="T57" s="313"/>
      <c r="U57" s="313"/>
      <c r="V57" s="313"/>
      <c r="W57" s="313"/>
      <c r="X57" s="313"/>
      <c r="Y57" s="313">
        <v>60</v>
      </c>
      <c r="Z57" s="507">
        <f t="shared" si="1"/>
        <v>330</v>
      </c>
    </row>
    <row r="58" spans="1:26" s="76" customFormat="1" ht="14.25">
      <c r="A58" s="73">
        <v>55</v>
      </c>
      <c r="B58" s="311" t="s">
        <v>1458</v>
      </c>
      <c r="C58" s="311" t="s">
        <v>1461</v>
      </c>
      <c r="D58" s="311" t="s">
        <v>3392</v>
      </c>
      <c r="E58" s="312">
        <v>250</v>
      </c>
      <c r="F58" s="166"/>
      <c r="G58" s="166"/>
      <c r="H58" s="313"/>
      <c r="I58" s="313"/>
      <c r="J58" s="313"/>
      <c r="K58" s="313"/>
      <c r="L58" s="313">
        <v>48</v>
      </c>
      <c r="M58" s="313"/>
      <c r="N58" s="313"/>
      <c r="O58" s="313"/>
      <c r="P58" s="313"/>
      <c r="Q58" s="313"/>
      <c r="R58" s="313"/>
      <c r="S58" s="313"/>
      <c r="T58" s="313"/>
      <c r="U58" s="313"/>
      <c r="V58" s="313"/>
      <c r="W58" s="313"/>
      <c r="X58" s="313">
        <v>40</v>
      </c>
      <c r="Y58" s="313">
        <v>60</v>
      </c>
      <c r="Z58" s="507">
        <f t="shared" si="1"/>
        <v>148</v>
      </c>
    </row>
    <row r="59" spans="1:26" s="76" customFormat="1" ht="14.25">
      <c r="A59" s="357">
        <v>56</v>
      </c>
      <c r="B59" s="600" t="s">
        <v>1464</v>
      </c>
      <c r="C59" s="600" t="s">
        <v>1461</v>
      </c>
      <c r="D59" s="600" t="s">
        <v>3392</v>
      </c>
      <c r="E59" s="601">
        <v>250</v>
      </c>
      <c r="F59" s="602"/>
      <c r="G59" s="602">
        <v>62.5</v>
      </c>
      <c r="H59" s="411"/>
      <c r="I59" s="411">
        <v>100</v>
      </c>
      <c r="J59" s="411">
        <v>46.66</v>
      </c>
      <c r="K59" s="411"/>
      <c r="L59" s="411">
        <v>40</v>
      </c>
      <c r="M59" s="411"/>
      <c r="N59" s="411"/>
      <c r="O59" s="411"/>
      <c r="P59" s="411"/>
      <c r="Q59" s="411"/>
      <c r="R59" s="411"/>
      <c r="S59" s="411"/>
      <c r="T59" s="411"/>
      <c r="U59" s="411"/>
      <c r="V59" s="411"/>
      <c r="W59" s="411"/>
      <c r="X59" s="411"/>
      <c r="Y59" s="411">
        <v>60</v>
      </c>
      <c r="Z59" s="512">
        <f t="shared" si="1"/>
        <v>309.15999999999997</v>
      </c>
    </row>
    <row r="60" spans="1:26" s="815" customFormat="1" ht="15" thickBot="1">
      <c r="A60" s="356">
        <v>57</v>
      </c>
      <c r="B60" s="596" t="s">
        <v>1460</v>
      </c>
      <c r="C60" s="596" t="s">
        <v>1461</v>
      </c>
      <c r="D60" s="596" t="s">
        <v>631</v>
      </c>
      <c r="E60" s="597">
        <v>300</v>
      </c>
      <c r="F60" s="598"/>
      <c r="G60" s="598"/>
      <c r="H60" s="532"/>
      <c r="I60" s="532"/>
      <c r="J60" s="532"/>
      <c r="K60" s="532"/>
      <c r="L60" s="532"/>
      <c r="M60" s="532"/>
      <c r="N60" s="532"/>
      <c r="O60" s="532"/>
      <c r="P60" s="532"/>
      <c r="Q60" s="532"/>
      <c r="R60" s="532"/>
      <c r="S60" s="532"/>
      <c r="T60" s="532"/>
      <c r="U60" s="532"/>
      <c r="V60" s="532"/>
      <c r="W60" s="532"/>
      <c r="X60" s="532"/>
      <c r="Y60" s="532"/>
      <c r="Z60" s="510" t="s">
        <v>3371</v>
      </c>
    </row>
    <row r="61" spans="1:26" s="76" customFormat="1" ht="14.25">
      <c r="A61" s="354">
        <v>58</v>
      </c>
      <c r="B61" s="603" t="s">
        <v>1970</v>
      </c>
      <c r="C61" s="599" t="s">
        <v>1236</v>
      </c>
      <c r="D61" s="599" t="s">
        <v>312</v>
      </c>
      <c r="E61" s="359">
        <v>350</v>
      </c>
      <c r="F61" s="355"/>
      <c r="G61" s="355">
        <v>55.55</v>
      </c>
      <c r="H61" s="604"/>
      <c r="I61" s="604"/>
      <c r="J61" s="604">
        <v>14</v>
      </c>
      <c r="K61" s="604"/>
      <c r="L61" s="604"/>
      <c r="M61" s="604"/>
      <c r="N61" s="604">
        <v>164.23</v>
      </c>
      <c r="O61" s="604"/>
      <c r="P61" s="604"/>
      <c r="Q61" s="604"/>
      <c r="R61" s="604"/>
      <c r="S61" s="604"/>
      <c r="T61" s="604"/>
      <c r="U61" s="604"/>
      <c r="V61" s="604"/>
      <c r="W61" s="604"/>
      <c r="X61" s="604"/>
      <c r="Y61" s="604">
        <v>42.33</v>
      </c>
      <c r="Z61" s="509">
        <f>SUM(F61:Y61)</f>
        <v>276.10999999999996</v>
      </c>
    </row>
    <row r="62" spans="1:26" s="76" customFormat="1" ht="14.25">
      <c r="A62" s="310">
        <v>59</v>
      </c>
      <c r="B62" s="364" t="s">
        <v>1971</v>
      </c>
      <c r="C62" s="311" t="s">
        <v>1236</v>
      </c>
      <c r="D62" s="311" t="s">
        <v>312</v>
      </c>
      <c r="E62" s="312">
        <v>350</v>
      </c>
      <c r="F62" s="166"/>
      <c r="G62" s="166">
        <v>100</v>
      </c>
      <c r="H62" s="313"/>
      <c r="I62" s="313"/>
      <c r="J62" s="313"/>
      <c r="K62" s="313"/>
      <c r="L62" s="313"/>
      <c r="M62" s="313"/>
      <c r="N62" s="313"/>
      <c r="O62" s="313"/>
      <c r="P62" s="313"/>
      <c r="Q62" s="313"/>
      <c r="R62" s="313"/>
      <c r="S62" s="313">
        <v>100</v>
      </c>
      <c r="T62" s="313"/>
      <c r="U62" s="313">
        <v>25</v>
      </c>
      <c r="V62" s="313"/>
      <c r="W62" s="313"/>
      <c r="X62" s="313"/>
      <c r="Y62" s="313"/>
      <c r="Z62" s="507">
        <f aca="true" t="shared" si="2" ref="Z62:Z94">SUM(F62:Y62)</f>
        <v>225</v>
      </c>
    </row>
    <row r="63" spans="1:26" s="76" customFormat="1" ht="14.25">
      <c r="A63" s="310">
        <v>60</v>
      </c>
      <c r="B63" s="364" t="s">
        <v>1972</v>
      </c>
      <c r="C63" s="311" t="s">
        <v>1236</v>
      </c>
      <c r="D63" s="311" t="s">
        <v>3391</v>
      </c>
      <c r="E63" s="312">
        <v>500</v>
      </c>
      <c r="F63" s="166">
        <v>142.85</v>
      </c>
      <c r="G63" s="166">
        <v>100</v>
      </c>
      <c r="H63" s="313"/>
      <c r="I63" s="313"/>
      <c r="J63" s="313">
        <v>10</v>
      </c>
      <c r="K63" s="313"/>
      <c r="L63" s="313"/>
      <c r="M63" s="313"/>
      <c r="N63" s="313"/>
      <c r="O63" s="313"/>
      <c r="P63" s="313"/>
      <c r="Q63" s="313"/>
      <c r="R63" s="313"/>
      <c r="S63" s="313">
        <v>50</v>
      </c>
      <c r="T63" s="313"/>
      <c r="U63" s="313"/>
      <c r="V63" s="313"/>
      <c r="W63" s="313"/>
      <c r="X63" s="313"/>
      <c r="Y63" s="313"/>
      <c r="Z63" s="507">
        <f t="shared" si="2"/>
        <v>302.85</v>
      </c>
    </row>
    <row r="64" spans="1:26" s="76" customFormat="1" ht="14.25">
      <c r="A64" s="73">
        <v>61</v>
      </c>
      <c r="B64" s="364" t="s">
        <v>1973</v>
      </c>
      <c r="C64" s="311" t="s">
        <v>1236</v>
      </c>
      <c r="D64" s="311" t="s">
        <v>312</v>
      </c>
      <c r="E64" s="312">
        <v>350</v>
      </c>
      <c r="F64" s="166"/>
      <c r="G64" s="166">
        <v>166.66</v>
      </c>
      <c r="H64" s="313"/>
      <c r="I64" s="313"/>
      <c r="J64" s="313"/>
      <c r="K64" s="313"/>
      <c r="L64" s="313">
        <v>20</v>
      </c>
      <c r="M64" s="313"/>
      <c r="N64" s="313">
        <v>71.32</v>
      </c>
      <c r="O64" s="313"/>
      <c r="P64" s="313"/>
      <c r="Q64" s="313"/>
      <c r="R64" s="313"/>
      <c r="S64" s="313">
        <v>200</v>
      </c>
      <c r="T64" s="313"/>
      <c r="U64" s="313">
        <v>100</v>
      </c>
      <c r="V64" s="313"/>
      <c r="W64" s="313"/>
      <c r="X64" s="313"/>
      <c r="Y64" s="313">
        <v>53.32</v>
      </c>
      <c r="Z64" s="507">
        <f t="shared" si="2"/>
        <v>611.3000000000001</v>
      </c>
    </row>
    <row r="65" spans="1:26" s="76" customFormat="1" ht="14.25">
      <c r="A65" s="73">
        <v>62</v>
      </c>
      <c r="B65" s="364" t="s">
        <v>1974</v>
      </c>
      <c r="C65" s="311" t="s">
        <v>1236</v>
      </c>
      <c r="D65" s="311" t="s">
        <v>631</v>
      </c>
      <c r="E65" s="312">
        <v>300</v>
      </c>
      <c r="F65" s="166"/>
      <c r="G65" s="166">
        <v>100</v>
      </c>
      <c r="H65" s="313"/>
      <c r="I65" s="313"/>
      <c r="J65" s="313"/>
      <c r="K65" s="313"/>
      <c r="L65" s="313">
        <v>280</v>
      </c>
      <c r="M65" s="313"/>
      <c r="N65" s="313">
        <v>16.75</v>
      </c>
      <c r="O65" s="313"/>
      <c r="P65" s="313"/>
      <c r="Q65" s="313"/>
      <c r="R65" s="313"/>
      <c r="S65" s="313"/>
      <c r="T65" s="313"/>
      <c r="U65" s="313">
        <v>50</v>
      </c>
      <c r="V65" s="313"/>
      <c r="W65" s="313"/>
      <c r="X65" s="313"/>
      <c r="Y65" s="313">
        <v>28</v>
      </c>
      <c r="Z65" s="507">
        <f t="shared" si="2"/>
        <v>474.75</v>
      </c>
    </row>
    <row r="66" spans="1:26" s="76" customFormat="1" ht="14.25">
      <c r="A66" s="73">
        <v>63</v>
      </c>
      <c r="B66" s="364" t="s">
        <v>1975</v>
      </c>
      <c r="C66" s="311" t="s">
        <v>1236</v>
      </c>
      <c r="D66" s="311" t="s">
        <v>631</v>
      </c>
      <c r="E66" s="312">
        <v>300</v>
      </c>
      <c r="F66" s="166"/>
      <c r="G66" s="166"/>
      <c r="H66" s="313"/>
      <c r="I66" s="313"/>
      <c r="J66" s="313">
        <v>23.33</v>
      </c>
      <c r="K66" s="313"/>
      <c r="L66" s="313">
        <v>162.5</v>
      </c>
      <c r="M66" s="313"/>
      <c r="N66" s="313"/>
      <c r="O66" s="313"/>
      <c r="P66" s="313"/>
      <c r="Q66" s="313"/>
      <c r="R66" s="313"/>
      <c r="S66" s="313">
        <v>50</v>
      </c>
      <c r="T66" s="313"/>
      <c r="U66" s="313"/>
      <c r="V66" s="313"/>
      <c r="W66" s="313"/>
      <c r="X66" s="313"/>
      <c r="Y66" s="313"/>
      <c r="Z66" s="507">
        <f t="shared" si="2"/>
        <v>235.82999999999998</v>
      </c>
    </row>
    <row r="67" spans="1:26" s="76" customFormat="1" ht="14.25">
      <c r="A67" s="73">
        <v>64</v>
      </c>
      <c r="B67" s="364" t="s">
        <v>1976</v>
      </c>
      <c r="C67" s="311" t="s">
        <v>1236</v>
      </c>
      <c r="D67" s="311" t="s">
        <v>631</v>
      </c>
      <c r="E67" s="312">
        <v>300</v>
      </c>
      <c r="F67" s="166"/>
      <c r="G67" s="166"/>
      <c r="H67" s="313"/>
      <c r="I67" s="313"/>
      <c r="J67" s="313"/>
      <c r="K67" s="313"/>
      <c r="L67" s="313"/>
      <c r="M67" s="313"/>
      <c r="N67" s="313">
        <v>1308.75</v>
      </c>
      <c r="O67" s="313"/>
      <c r="P67" s="313"/>
      <c r="Q67" s="313"/>
      <c r="R67" s="313"/>
      <c r="S67" s="313"/>
      <c r="T67" s="313"/>
      <c r="U67" s="313"/>
      <c r="V67" s="313"/>
      <c r="W67" s="313"/>
      <c r="X67" s="313"/>
      <c r="Y67" s="313">
        <v>20</v>
      </c>
      <c r="Z67" s="507">
        <f t="shared" si="2"/>
        <v>1328.75</v>
      </c>
    </row>
    <row r="68" spans="1:26" s="76" customFormat="1" ht="14.25">
      <c r="A68" s="73">
        <v>65</v>
      </c>
      <c r="B68" s="364" t="s">
        <v>1977</v>
      </c>
      <c r="C68" s="311" t="s">
        <v>1236</v>
      </c>
      <c r="D68" s="311" t="s">
        <v>631</v>
      </c>
      <c r="E68" s="312">
        <v>300</v>
      </c>
      <c r="F68" s="166"/>
      <c r="G68" s="166"/>
      <c r="H68" s="313"/>
      <c r="I68" s="313"/>
      <c r="J68" s="313"/>
      <c r="K68" s="313"/>
      <c r="L68" s="313"/>
      <c r="M68" s="313"/>
      <c r="N68" s="313"/>
      <c r="O68" s="313"/>
      <c r="P68" s="313"/>
      <c r="Q68" s="313"/>
      <c r="R68" s="313"/>
      <c r="S68" s="313"/>
      <c r="T68" s="313"/>
      <c r="U68" s="313"/>
      <c r="V68" s="313"/>
      <c r="W68" s="313"/>
      <c r="X68" s="313"/>
      <c r="Y68" s="313"/>
      <c r="Z68" s="507">
        <f t="shared" si="2"/>
        <v>0</v>
      </c>
    </row>
    <row r="69" spans="1:26" s="76" customFormat="1" ht="14.25">
      <c r="A69" s="73">
        <v>66</v>
      </c>
      <c r="B69" s="364" t="s">
        <v>1978</v>
      </c>
      <c r="C69" s="311" t="s">
        <v>1236</v>
      </c>
      <c r="D69" s="311" t="s">
        <v>631</v>
      </c>
      <c r="E69" s="312">
        <v>300</v>
      </c>
      <c r="F69" s="166"/>
      <c r="G69" s="166"/>
      <c r="H69" s="313"/>
      <c r="I69" s="313"/>
      <c r="J69" s="313"/>
      <c r="K69" s="313"/>
      <c r="L69" s="313"/>
      <c r="M69" s="313"/>
      <c r="N69" s="313"/>
      <c r="O69" s="313"/>
      <c r="P69" s="313"/>
      <c r="Q69" s="313"/>
      <c r="R69" s="313"/>
      <c r="S69" s="313"/>
      <c r="T69" s="313"/>
      <c r="U69" s="313"/>
      <c r="V69" s="313"/>
      <c r="W69" s="313"/>
      <c r="X69" s="313"/>
      <c r="Y69" s="313"/>
      <c r="Z69" s="511" t="s">
        <v>3372</v>
      </c>
    </row>
    <row r="70" spans="1:26" s="76" customFormat="1" ht="14.25">
      <c r="A70" s="73">
        <v>67</v>
      </c>
      <c r="B70" s="364" t="s">
        <v>1979</v>
      </c>
      <c r="C70" s="311" t="s">
        <v>1236</v>
      </c>
      <c r="D70" s="311" t="s">
        <v>631</v>
      </c>
      <c r="E70" s="312">
        <v>300</v>
      </c>
      <c r="F70" s="166"/>
      <c r="G70" s="166"/>
      <c r="H70" s="313"/>
      <c r="I70" s="313"/>
      <c r="J70" s="313"/>
      <c r="K70" s="313"/>
      <c r="L70" s="313"/>
      <c r="M70" s="313"/>
      <c r="N70" s="313"/>
      <c r="O70" s="313"/>
      <c r="P70" s="313"/>
      <c r="Q70" s="313"/>
      <c r="R70" s="313"/>
      <c r="S70" s="313"/>
      <c r="T70" s="313"/>
      <c r="U70" s="313"/>
      <c r="V70" s="313"/>
      <c r="W70" s="313"/>
      <c r="X70" s="313"/>
      <c r="Y70" s="313"/>
      <c r="Z70" s="507">
        <f t="shared" si="2"/>
        <v>0</v>
      </c>
    </row>
    <row r="71" spans="1:26" s="76" customFormat="1" ht="13.5" customHeight="1">
      <c r="A71" s="73">
        <v>68</v>
      </c>
      <c r="B71" s="364" t="s">
        <v>1980</v>
      </c>
      <c r="C71" s="311" t="s">
        <v>1236</v>
      </c>
      <c r="D71" s="311" t="s">
        <v>631</v>
      </c>
      <c r="E71" s="312">
        <v>300</v>
      </c>
      <c r="F71" s="166"/>
      <c r="G71" s="166">
        <v>517.85</v>
      </c>
      <c r="H71" s="313"/>
      <c r="I71" s="313"/>
      <c r="J71" s="313">
        <f>35+25/4</f>
        <v>41.25</v>
      </c>
      <c r="K71" s="313"/>
      <c r="L71" s="313">
        <v>300</v>
      </c>
      <c r="M71" s="313"/>
      <c r="N71" s="313">
        <v>75.14999999999999</v>
      </c>
      <c r="O71" s="313"/>
      <c r="P71" s="313"/>
      <c r="Q71" s="313"/>
      <c r="R71" s="313"/>
      <c r="S71" s="313"/>
      <c r="T71" s="313"/>
      <c r="U71" s="313"/>
      <c r="V71" s="313"/>
      <c r="W71" s="313"/>
      <c r="X71" s="313"/>
      <c r="Y71" s="313"/>
      <c r="Z71" s="507">
        <f t="shared" si="2"/>
        <v>934.25</v>
      </c>
    </row>
    <row r="72" spans="1:26" s="76" customFormat="1" ht="14.25">
      <c r="A72" s="73">
        <v>69</v>
      </c>
      <c r="B72" s="364" t="s">
        <v>1981</v>
      </c>
      <c r="C72" s="311" t="s">
        <v>1236</v>
      </c>
      <c r="D72" s="311" t="s">
        <v>631</v>
      </c>
      <c r="E72" s="312">
        <v>300</v>
      </c>
      <c r="F72" s="166"/>
      <c r="G72" s="166"/>
      <c r="H72" s="313"/>
      <c r="I72" s="313"/>
      <c r="J72" s="313"/>
      <c r="K72" s="313"/>
      <c r="L72" s="313">
        <v>24</v>
      </c>
      <c r="M72" s="313"/>
      <c r="N72" s="313"/>
      <c r="O72" s="313"/>
      <c r="P72" s="313"/>
      <c r="Q72" s="313"/>
      <c r="R72" s="313"/>
      <c r="S72" s="313"/>
      <c r="T72" s="313"/>
      <c r="U72" s="313"/>
      <c r="V72" s="313"/>
      <c r="W72" s="313"/>
      <c r="X72" s="313"/>
      <c r="Y72" s="313"/>
      <c r="Z72" s="507">
        <f t="shared" si="2"/>
        <v>24</v>
      </c>
    </row>
    <row r="73" spans="1:26" s="76" customFormat="1" ht="14.25">
      <c r="A73" s="73">
        <v>70</v>
      </c>
      <c r="B73" s="364" t="s">
        <v>1982</v>
      </c>
      <c r="C73" s="311" t="s">
        <v>1236</v>
      </c>
      <c r="D73" s="311" t="s">
        <v>631</v>
      </c>
      <c r="E73" s="312">
        <v>300</v>
      </c>
      <c r="F73" s="166"/>
      <c r="G73" s="166">
        <v>263.88</v>
      </c>
      <c r="H73" s="313"/>
      <c r="I73" s="313"/>
      <c r="J73" s="313"/>
      <c r="K73" s="313"/>
      <c r="L73" s="313"/>
      <c r="M73" s="313"/>
      <c r="N73" s="313"/>
      <c r="O73" s="313"/>
      <c r="P73" s="313"/>
      <c r="Q73" s="313"/>
      <c r="R73" s="313"/>
      <c r="S73" s="313"/>
      <c r="T73" s="313"/>
      <c r="U73" s="313"/>
      <c r="V73" s="313"/>
      <c r="W73" s="313"/>
      <c r="X73" s="313"/>
      <c r="Y73" s="313">
        <v>21.32</v>
      </c>
      <c r="Z73" s="507" t="s">
        <v>3372</v>
      </c>
    </row>
    <row r="74" spans="1:26" s="76" customFormat="1" ht="14.25">
      <c r="A74" s="73">
        <v>71</v>
      </c>
      <c r="B74" s="364" t="s">
        <v>1983</v>
      </c>
      <c r="C74" s="311" t="s">
        <v>1236</v>
      </c>
      <c r="D74" s="311" t="s">
        <v>631</v>
      </c>
      <c r="E74" s="312">
        <v>300</v>
      </c>
      <c r="F74" s="166"/>
      <c r="G74" s="166"/>
      <c r="H74" s="313"/>
      <c r="I74" s="313"/>
      <c r="J74" s="313"/>
      <c r="K74" s="313"/>
      <c r="L74" s="313"/>
      <c r="M74" s="313"/>
      <c r="N74" s="313"/>
      <c r="O74" s="313"/>
      <c r="P74" s="313"/>
      <c r="Q74" s="313"/>
      <c r="R74" s="313"/>
      <c r="S74" s="313"/>
      <c r="T74" s="313"/>
      <c r="U74" s="313"/>
      <c r="V74" s="313"/>
      <c r="W74" s="313"/>
      <c r="X74" s="313"/>
      <c r="Y74" s="313"/>
      <c r="Z74" s="511" t="s">
        <v>3373</v>
      </c>
    </row>
    <row r="75" spans="1:26" s="76" customFormat="1" ht="14.25">
      <c r="A75" s="73">
        <v>72</v>
      </c>
      <c r="B75" s="364" t="s">
        <v>1984</v>
      </c>
      <c r="C75" s="311" t="s">
        <v>1236</v>
      </c>
      <c r="D75" s="311" t="s">
        <v>631</v>
      </c>
      <c r="E75" s="312">
        <v>300</v>
      </c>
      <c r="F75" s="166">
        <v>375</v>
      </c>
      <c r="G75" s="166">
        <v>100</v>
      </c>
      <c r="H75" s="313"/>
      <c r="I75" s="313"/>
      <c r="J75" s="313"/>
      <c r="K75" s="313"/>
      <c r="L75" s="313"/>
      <c r="M75" s="313"/>
      <c r="N75" s="313">
        <v>93.45</v>
      </c>
      <c r="O75" s="313"/>
      <c r="P75" s="313"/>
      <c r="Q75" s="313"/>
      <c r="R75" s="313"/>
      <c r="S75" s="313"/>
      <c r="T75" s="313"/>
      <c r="U75" s="313"/>
      <c r="V75" s="313"/>
      <c r="W75" s="313"/>
      <c r="X75" s="313"/>
      <c r="Y75" s="313">
        <v>34.67</v>
      </c>
      <c r="Z75" s="507">
        <f t="shared" si="2"/>
        <v>603.12</v>
      </c>
    </row>
    <row r="76" spans="1:26" s="314" customFormat="1" ht="14.25">
      <c r="A76" s="310">
        <v>73</v>
      </c>
      <c r="B76" s="364" t="s">
        <v>1985</v>
      </c>
      <c r="C76" s="311" t="s">
        <v>1236</v>
      </c>
      <c r="D76" s="311" t="s">
        <v>3392</v>
      </c>
      <c r="E76" s="312">
        <v>250</v>
      </c>
      <c r="F76" s="166"/>
      <c r="G76" s="166">
        <v>272.82</v>
      </c>
      <c r="H76" s="313"/>
      <c r="I76" s="313"/>
      <c r="J76" s="313"/>
      <c r="K76" s="313"/>
      <c r="L76" s="313"/>
      <c r="M76" s="313"/>
      <c r="N76" s="313">
        <v>70</v>
      </c>
      <c r="O76" s="313"/>
      <c r="P76" s="313"/>
      <c r="Q76" s="313"/>
      <c r="R76" s="313"/>
      <c r="S76" s="313"/>
      <c r="T76" s="313"/>
      <c r="U76" s="313"/>
      <c r="V76" s="313"/>
      <c r="W76" s="313"/>
      <c r="X76" s="313"/>
      <c r="Y76" s="313">
        <v>59.959999999999994</v>
      </c>
      <c r="Z76" s="507">
        <f t="shared" si="2"/>
        <v>402.78</v>
      </c>
    </row>
    <row r="77" spans="1:26" s="76" customFormat="1" ht="14.25">
      <c r="A77" s="73">
        <v>74</v>
      </c>
      <c r="B77" s="364" t="s">
        <v>1986</v>
      </c>
      <c r="C77" s="311" t="s">
        <v>1236</v>
      </c>
      <c r="D77" s="311" t="s">
        <v>3392</v>
      </c>
      <c r="E77" s="312">
        <v>250</v>
      </c>
      <c r="F77" s="166"/>
      <c r="G77" s="166"/>
      <c r="H77" s="313"/>
      <c r="I77" s="313"/>
      <c r="J77" s="313"/>
      <c r="K77" s="313"/>
      <c r="L77" s="313"/>
      <c r="M77" s="313"/>
      <c r="N77" s="313">
        <v>33.32</v>
      </c>
      <c r="O77" s="313"/>
      <c r="P77" s="313"/>
      <c r="Q77" s="313"/>
      <c r="R77" s="313"/>
      <c r="S77" s="313"/>
      <c r="T77" s="313"/>
      <c r="U77" s="313"/>
      <c r="V77" s="313"/>
      <c r="W77" s="313"/>
      <c r="X77" s="313"/>
      <c r="Y77" s="313">
        <v>30.67</v>
      </c>
      <c r="Z77" s="507">
        <f t="shared" si="2"/>
        <v>63.99</v>
      </c>
    </row>
    <row r="78" spans="1:26" s="76" customFormat="1" ht="14.25">
      <c r="A78" s="73">
        <v>75</v>
      </c>
      <c r="B78" s="364" t="s">
        <v>1987</v>
      </c>
      <c r="C78" s="311" t="s">
        <v>1236</v>
      </c>
      <c r="D78" s="311" t="s">
        <v>3392</v>
      </c>
      <c r="E78" s="312">
        <v>250</v>
      </c>
      <c r="F78" s="166"/>
      <c r="G78" s="166"/>
      <c r="H78" s="313"/>
      <c r="I78" s="313"/>
      <c r="J78" s="313"/>
      <c r="K78" s="313"/>
      <c r="L78" s="313"/>
      <c r="M78" s="313"/>
      <c r="N78" s="313">
        <v>41.65</v>
      </c>
      <c r="O78" s="313"/>
      <c r="P78" s="313"/>
      <c r="Q78" s="313"/>
      <c r="R78" s="313"/>
      <c r="S78" s="313"/>
      <c r="T78" s="313"/>
      <c r="U78" s="313"/>
      <c r="V78" s="313"/>
      <c r="W78" s="313"/>
      <c r="X78" s="313"/>
      <c r="Y78" s="313">
        <v>26.66</v>
      </c>
      <c r="Z78" s="507">
        <f t="shared" si="2"/>
        <v>68.31</v>
      </c>
    </row>
    <row r="79" spans="1:26" s="76" customFormat="1" ht="14.25">
      <c r="A79" s="73">
        <v>76</v>
      </c>
      <c r="B79" s="364" t="s">
        <v>1988</v>
      </c>
      <c r="C79" s="311" t="s">
        <v>1236</v>
      </c>
      <c r="D79" s="311" t="s">
        <v>3392</v>
      </c>
      <c r="E79" s="312">
        <v>250</v>
      </c>
      <c r="F79" s="166">
        <v>1000</v>
      </c>
      <c r="G79" s="166">
        <v>379.76</v>
      </c>
      <c r="H79" s="313"/>
      <c r="I79" s="313"/>
      <c r="J79" s="313"/>
      <c r="K79" s="313"/>
      <c r="L79" s="313"/>
      <c r="M79" s="313"/>
      <c r="N79" s="313">
        <v>88.59</v>
      </c>
      <c r="O79" s="313"/>
      <c r="P79" s="313"/>
      <c r="Q79" s="313"/>
      <c r="R79" s="313"/>
      <c r="S79" s="313"/>
      <c r="T79" s="313"/>
      <c r="U79" s="313">
        <v>25</v>
      </c>
      <c r="V79" s="313"/>
      <c r="W79" s="313">
        <v>275</v>
      </c>
      <c r="X79" s="313"/>
      <c r="Y79" s="313">
        <v>8</v>
      </c>
      <c r="Z79" s="507">
        <f t="shared" si="2"/>
        <v>1776.35</v>
      </c>
    </row>
    <row r="80" spans="1:26" s="76" customFormat="1" ht="14.25">
      <c r="A80" s="73">
        <v>77</v>
      </c>
      <c r="B80" s="364" t="s">
        <v>1989</v>
      </c>
      <c r="C80" s="311" t="s">
        <v>1236</v>
      </c>
      <c r="D80" s="311" t="s">
        <v>3392</v>
      </c>
      <c r="E80" s="312">
        <v>250</v>
      </c>
      <c r="F80" s="166"/>
      <c r="G80" s="166"/>
      <c r="H80" s="313"/>
      <c r="I80" s="313"/>
      <c r="J80" s="313"/>
      <c r="K80" s="313"/>
      <c r="L80" s="313"/>
      <c r="M80" s="313"/>
      <c r="N80" s="313"/>
      <c r="O80" s="313"/>
      <c r="P80" s="313"/>
      <c r="Q80" s="313"/>
      <c r="R80" s="313"/>
      <c r="S80" s="313"/>
      <c r="T80" s="313"/>
      <c r="U80" s="313"/>
      <c r="V80" s="313"/>
      <c r="W80" s="313"/>
      <c r="X80" s="313"/>
      <c r="Y80" s="313"/>
      <c r="Z80" s="507" t="s">
        <v>3371</v>
      </c>
    </row>
    <row r="81" spans="1:26" s="76" customFormat="1" ht="14.25">
      <c r="A81" s="73">
        <v>78</v>
      </c>
      <c r="B81" s="364" t="s">
        <v>1990</v>
      </c>
      <c r="C81" s="311" t="s">
        <v>1236</v>
      </c>
      <c r="D81" s="311" t="s">
        <v>3392</v>
      </c>
      <c r="E81" s="312">
        <v>250</v>
      </c>
      <c r="F81" s="166"/>
      <c r="G81" s="166"/>
      <c r="H81" s="313"/>
      <c r="I81" s="313"/>
      <c r="J81" s="313">
        <v>140</v>
      </c>
      <c r="K81" s="313"/>
      <c r="L81" s="313">
        <v>146.66</v>
      </c>
      <c r="M81" s="313"/>
      <c r="N81" s="313"/>
      <c r="O81" s="313"/>
      <c r="P81" s="313"/>
      <c r="Q81" s="313"/>
      <c r="R81" s="313"/>
      <c r="S81" s="313"/>
      <c r="T81" s="313"/>
      <c r="U81" s="313"/>
      <c r="V81" s="313"/>
      <c r="W81" s="313"/>
      <c r="X81" s="313"/>
      <c r="Y81" s="313">
        <v>40</v>
      </c>
      <c r="Z81" s="507">
        <f t="shared" si="2"/>
        <v>326.65999999999997</v>
      </c>
    </row>
    <row r="82" spans="1:26" s="76" customFormat="1" ht="14.25">
      <c r="A82" s="73">
        <v>79</v>
      </c>
      <c r="B82" s="364" t="s">
        <v>1991</v>
      </c>
      <c r="C82" s="311" t="s">
        <v>1236</v>
      </c>
      <c r="D82" s="311" t="s">
        <v>3392</v>
      </c>
      <c r="E82" s="312">
        <v>250</v>
      </c>
      <c r="F82" s="166"/>
      <c r="G82" s="166"/>
      <c r="H82" s="313"/>
      <c r="I82" s="313"/>
      <c r="J82" s="313"/>
      <c r="K82" s="313"/>
      <c r="L82" s="313"/>
      <c r="M82" s="313"/>
      <c r="N82" s="313">
        <v>16.66</v>
      </c>
      <c r="O82" s="313"/>
      <c r="P82" s="313"/>
      <c r="Q82" s="313"/>
      <c r="R82" s="313"/>
      <c r="S82" s="313"/>
      <c r="T82" s="313"/>
      <c r="U82" s="313">
        <v>50</v>
      </c>
      <c r="V82" s="313"/>
      <c r="W82" s="313"/>
      <c r="X82" s="313"/>
      <c r="Y82" s="313">
        <v>59.66</v>
      </c>
      <c r="Z82" s="507">
        <f t="shared" si="2"/>
        <v>126.32</v>
      </c>
    </row>
    <row r="83" spans="1:26" s="76" customFormat="1" ht="14.25">
      <c r="A83" s="73">
        <v>80</v>
      </c>
      <c r="B83" s="364" t="s">
        <v>1992</v>
      </c>
      <c r="C83" s="311" t="s">
        <v>1236</v>
      </c>
      <c r="D83" s="311" t="s">
        <v>3392</v>
      </c>
      <c r="E83" s="312">
        <v>250</v>
      </c>
      <c r="F83" s="166"/>
      <c r="G83" s="166"/>
      <c r="H83" s="313"/>
      <c r="I83" s="313"/>
      <c r="J83" s="313"/>
      <c r="K83" s="313"/>
      <c r="L83" s="313">
        <v>300</v>
      </c>
      <c r="M83" s="313"/>
      <c r="N83" s="313"/>
      <c r="O83" s="313"/>
      <c r="P83" s="313"/>
      <c r="Q83" s="313"/>
      <c r="R83" s="313"/>
      <c r="S83" s="313"/>
      <c r="T83" s="313"/>
      <c r="U83" s="313"/>
      <c r="V83" s="313"/>
      <c r="W83" s="313"/>
      <c r="X83" s="313"/>
      <c r="Y83" s="313"/>
      <c r="Z83" s="507">
        <f t="shared" si="2"/>
        <v>300</v>
      </c>
    </row>
    <row r="84" spans="1:26" s="76" customFormat="1" ht="14.25">
      <c r="A84" s="73">
        <v>81</v>
      </c>
      <c r="B84" s="364" t="s">
        <v>1993</v>
      </c>
      <c r="C84" s="311" t="s">
        <v>1236</v>
      </c>
      <c r="D84" s="311" t="s">
        <v>3392</v>
      </c>
      <c r="E84" s="312">
        <v>250</v>
      </c>
      <c r="F84" s="166"/>
      <c r="G84" s="166"/>
      <c r="H84" s="313">
        <v>40</v>
      </c>
      <c r="I84" s="313"/>
      <c r="J84" s="313">
        <v>17.5</v>
      </c>
      <c r="K84" s="313"/>
      <c r="L84" s="313"/>
      <c r="M84" s="313"/>
      <c r="N84" s="313"/>
      <c r="O84" s="313"/>
      <c r="P84" s="313"/>
      <c r="Q84" s="313"/>
      <c r="R84" s="313"/>
      <c r="S84" s="313"/>
      <c r="T84" s="313"/>
      <c r="U84" s="313"/>
      <c r="V84" s="313"/>
      <c r="W84" s="313"/>
      <c r="X84" s="313"/>
      <c r="Y84" s="313">
        <v>20</v>
      </c>
      <c r="Z84" s="507">
        <f t="shared" si="2"/>
        <v>77.5</v>
      </c>
    </row>
    <row r="85" spans="1:26" s="76" customFormat="1" ht="14.25">
      <c r="A85" s="73">
        <v>82</v>
      </c>
      <c r="B85" s="364" t="s">
        <v>1994</v>
      </c>
      <c r="C85" s="311" t="s">
        <v>1236</v>
      </c>
      <c r="D85" s="311" t="s">
        <v>3392</v>
      </c>
      <c r="E85" s="312">
        <v>250</v>
      </c>
      <c r="F85" s="166"/>
      <c r="G85" s="166"/>
      <c r="H85" s="313"/>
      <c r="I85" s="313"/>
      <c r="J85" s="313"/>
      <c r="K85" s="313"/>
      <c r="L85" s="313"/>
      <c r="M85" s="313"/>
      <c r="N85" s="313"/>
      <c r="O85" s="313"/>
      <c r="P85" s="313"/>
      <c r="Q85" s="313"/>
      <c r="R85" s="313"/>
      <c r="S85" s="313"/>
      <c r="T85" s="313"/>
      <c r="U85" s="313"/>
      <c r="V85" s="313"/>
      <c r="W85" s="313"/>
      <c r="X85" s="313"/>
      <c r="Y85" s="313">
        <v>5</v>
      </c>
      <c r="Z85" s="507">
        <f t="shared" si="2"/>
        <v>5</v>
      </c>
    </row>
    <row r="86" spans="1:26" ht="14.25">
      <c r="A86" s="73">
        <v>83</v>
      </c>
      <c r="B86" s="364" t="s">
        <v>1995</v>
      </c>
      <c r="C86" s="311" t="s">
        <v>1236</v>
      </c>
      <c r="D86" s="311" t="s">
        <v>3392</v>
      </c>
      <c r="E86" s="312">
        <v>250</v>
      </c>
      <c r="F86" s="166"/>
      <c r="G86" s="166"/>
      <c r="H86" s="313"/>
      <c r="I86" s="313"/>
      <c r="J86" s="313"/>
      <c r="K86" s="313"/>
      <c r="L86" s="313">
        <v>300</v>
      </c>
      <c r="M86" s="313"/>
      <c r="N86" s="313">
        <v>66.66</v>
      </c>
      <c r="O86" s="313"/>
      <c r="P86" s="313"/>
      <c r="Q86" s="313"/>
      <c r="R86" s="313"/>
      <c r="S86" s="313"/>
      <c r="T86" s="313"/>
      <c r="U86" s="313"/>
      <c r="V86" s="313"/>
      <c r="W86" s="313"/>
      <c r="X86" s="313"/>
      <c r="Y86" s="313">
        <v>24</v>
      </c>
      <c r="Z86" s="507">
        <f t="shared" si="2"/>
        <v>390.65999999999997</v>
      </c>
    </row>
    <row r="87" spans="1:26" ht="14.25">
      <c r="A87" s="73">
        <v>84</v>
      </c>
      <c r="B87" s="364" t="s">
        <v>1996</v>
      </c>
      <c r="C87" s="311" t="s">
        <v>1236</v>
      </c>
      <c r="D87" s="311" t="s">
        <v>3392</v>
      </c>
      <c r="E87" s="312">
        <v>250</v>
      </c>
      <c r="F87" s="166"/>
      <c r="G87" s="166"/>
      <c r="H87" s="313"/>
      <c r="I87" s="313"/>
      <c r="J87" s="313"/>
      <c r="K87" s="313"/>
      <c r="L87" s="313"/>
      <c r="M87" s="313"/>
      <c r="N87" s="313"/>
      <c r="O87" s="313"/>
      <c r="P87" s="313"/>
      <c r="Q87" s="313"/>
      <c r="R87" s="313"/>
      <c r="S87" s="313"/>
      <c r="T87" s="313"/>
      <c r="U87" s="313"/>
      <c r="V87" s="313"/>
      <c r="W87" s="313"/>
      <c r="X87" s="313"/>
      <c r="Y87" s="313"/>
      <c r="Z87" s="507">
        <f t="shared" si="2"/>
        <v>0</v>
      </c>
    </row>
    <row r="88" spans="1:26" ht="14.25">
      <c r="A88" s="73">
        <v>85</v>
      </c>
      <c r="B88" s="364" t="s">
        <v>1997</v>
      </c>
      <c r="C88" s="311" t="s">
        <v>1236</v>
      </c>
      <c r="D88" s="311" t="s">
        <v>3392</v>
      </c>
      <c r="E88" s="312">
        <v>250</v>
      </c>
      <c r="F88" s="166"/>
      <c r="G88" s="166">
        <v>162.5</v>
      </c>
      <c r="H88" s="166"/>
      <c r="I88" s="166"/>
      <c r="J88" s="166"/>
      <c r="K88" s="166"/>
      <c r="L88" s="166"/>
      <c r="M88" s="166"/>
      <c r="N88" s="166">
        <v>47.08</v>
      </c>
      <c r="O88" s="166"/>
      <c r="P88" s="166"/>
      <c r="Q88" s="166"/>
      <c r="R88" s="166"/>
      <c r="S88" s="166"/>
      <c r="T88" s="166"/>
      <c r="U88" s="166"/>
      <c r="V88" s="166"/>
      <c r="W88" s="166"/>
      <c r="X88" s="166"/>
      <c r="Y88" s="166">
        <v>39.66</v>
      </c>
      <c r="Z88" s="507">
        <f t="shared" si="2"/>
        <v>249.23999999999998</v>
      </c>
    </row>
    <row r="89" spans="1:26" ht="14.25">
      <c r="A89" s="73">
        <v>86</v>
      </c>
      <c r="B89" s="364" t="s">
        <v>1998</v>
      </c>
      <c r="C89" s="311" t="s">
        <v>1236</v>
      </c>
      <c r="D89" s="311" t="s">
        <v>3392</v>
      </c>
      <c r="E89" s="312">
        <v>250</v>
      </c>
      <c r="F89" s="166"/>
      <c r="G89" s="166">
        <v>328.37</v>
      </c>
      <c r="H89" s="313"/>
      <c r="I89" s="313"/>
      <c r="J89" s="313">
        <f>64.16-46.66</f>
        <v>17.5</v>
      </c>
      <c r="K89" s="313"/>
      <c r="L89" s="313"/>
      <c r="M89" s="313"/>
      <c r="N89" s="313">
        <v>45.19</v>
      </c>
      <c r="O89" s="313"/>
      <c r="P89" s="313"/>
      <c r="Q89" s="313"/>
      <c r="R89" s="313"/>
      <c r="S89" s="313"/>
      <c r="T89" s="313"/>
      <c r="U89" s="313"/>
      <c r="V89" s="313"/>
      <c r="W89" s="313"/>
      <c r="X89" s="313"/>
      <c r="Y89" s="313">
        <v>59.989999999999995</v>
      </c>
      <c r="Z89" s="507">
        <f t="shared" si="2"/>
        <v>451.05</v>
      </c>
    </row>
    <row r="90" spans="1:26" ht="14.25">
      <c r="A90" s="73">
        <v>87</v>
      </c>
      <c r="B90" s="364" t="s">
        <v>1999</v>
      </c>
      <c r="C90" s="311" t="s">
        <v>1236</v>
      </c>
      <c r="D90" s="311" t="s">
        <v>1051</v>
      </c>
      <c r="E90" s="312">
        <v>200</v>
      </c>
      <c r="F90" s="166"/>
      <c r="G90" s="166"/>
      <c r="H90" s="313"/>
      <c r="I90" s="313"/>
      <c r="J90" s="313"/>
      <c r="K90" s="313"/>
      <c r="L90" s="313"/>
      <c r="M90" s="313"/>
      <c r="N90" s="313"/>
      <c r="O90" s="313"/>
      <c r="P90" s="313"/>
      <c r="Q90" s="313"/>
      <c r="R90" s="313"/>
      <c r="S90" s="313"/>
      <c r="T90" s="313"/>
      <c r="U90" s="313">
        <v>50</v>
      </c>
      <c r="V90" s="313"/>
      <c r="W90" s="313"/>
      <c r="X90" s="313"/>
      <c r="Y90" s="313">
        <v>60</v>
      </c>
      <c r="Z90" s="507">
        <f t="shared" si="2"/>
        <v>110</v>
      </c>
    </row>
    <row r="91" spans="1:26" ht="14.25">
      <c r="A91" s="73">
        <v>88</v>
      </c>
      <c r="B91" s="364" t="s">
        <v>2000</v>
      </c>
      <c r="C91" s="311" t="s">
        <v>1236</v>
      </c>
      <c r="D91" s="311" t="s">
        <v>1051</v>
      </c>
      <c r="E91" s="312">
        <v>200</v>
      </c>
      <c r="F91" s="166"/>
      <c r="G91" s="166"/>
      <c r="H91" s="313"/>
      <c r="I91" s="313"/>
      <c r="J91" s="313"/>
      <c r="K91" s="313"/>
      <c r="L91" s="313"/>
      <c r="M91" s="313"/>
      <c r="N91" s="313"/>
      <c r="O91" s="313"/>
      <c r="P91" s="313"/>
      <c r="Q91" s="313"/>
      <c r="R91" s="313"/>
      <c r="S91" s="313"/>
      <c r="T91" s="313"/>
      <c r="U91" s="313"/>
      <c r="V91" s="313"/>
      <c r="W91" s="313"/>
      <c r="X91" s="313"/>
      <c r="Y91" s="313"/>
      <c r="Z91" s="507">
        <f t="shared" si="2"/>
        <v>0</v>
      </c>
    </row>
    <row r="92" spans="1:26" ht="14.25">
      <c r="A92" s="73">
        <v>89</v>
      </c>
      <c r="B92" s="364" t="s">
        <v>2001</v>
      </c>
      <c r="C92" s="311" t="s">
        <v>1236</v>
      </c>
      <c r="D92" s="311" t="s">
        <v>1051</v>
      </c>
      <c r="E92" s="312">
        <v>200</v>
      </c>
      <c r="F92" s="166"/>
      <c r="G92" s="166"/>
      <c r="H92" s="313"/>
      <c r="I92" s="313"/>
      <c r="J92" s="313"/>
      <c r="K92" s="313"/>
      <c r="L92" s="313"/>
      <c r="M92" s="313"/>
      <c r="N92" s="313"/>
      <c r="O92" s="313"/>
      <c r="P92" s="313"/>
      <c r="Q92" s="313"/>
      <c r="R92" s="313"/>
      <c r="S92" s="313"/>
      <c r="T92" s="313"/>
      <c r="U92" s="313"/>
      <c r="V92" s="313"/>
      <c r="W92" s="313"/>
      <c r="X92" s="313"/>
      <c r="Y92" s="313"/>
      <c r="Z92" s="507">
        <f t="shared" si="2"/>
        <v>0</v>
      </c>
    </row>
    <row r="93" spans="1:26" ht="14.25">
      <c r="A93" s="73">
        <v>90</v>
      </c>
      <c r="B93" s="364" t="s">
        <v>2002</v>
      </c>
      <c r="C93" s="311" t="s">
        <v>1236</v>
      </c>
      <c r="D93" s="311" t="s">
        <v>1051</v>
      </c>
      <c r="E93" s="312">
        <v>200</v>
      </c>
      <c r="F93" s="166"/>
      <c r="G93" s="166">
        <v>133.92</v>
      </c>
      <c r="H93" s="313"/>
      <c r="I93" s="313"/>
      <c r="J93" s="313">
        <v>23</v>
      </c>
      <c r="K93" s="313"/>
      <c r="L93" s="313"/>
      <c r="M93" s="313"/>
      <c r="N93" s="313"/>
      <c r="O93" s="313"/>
      <c r="P93" s="313"/>
      <c r="Q93" s="313"/>
      <c r="R93" s="313"/>
      <c r="S93" s="313"/>
      <c r="T93" s="313"/>
      <c r="U93" s="313"/>
      <c r="V93" s="313"/>
      <c r="W93" s="313"/>
      <c r="X93" s="313"/>
      <c r="Y93" s="313">
        <v>21.32</v>
      </c>
      <c r="Z93" s="507">
        <f t="shared" si="2"/>
        <v>178.23999999999998</v>
      </c>
    </row>
    <row r="94" spans="1:26" ht="14.25">
      <c r="A94" s="357">
        <v>91</v>
      </c>
      <c r="B94" s="581" t="s">
        <v>2003</v>
      </c>
      <c r="C94" s="600" t="s">
        <v>1236</v>
      </c>
      <c r="D94" s="600" t="s">
        <v>1051</v>
      </c>
      <c r="E94" s="601">
        <v>200</v>
      </c>
      <c r="F94" s="602"/>
      <c r="G94" s="602"/>
      <c r="H94" s="411"/>
      <c r="I94" s="411"/>
      <c r="J94" s="411">
        <v>70</v>
      </c>
      <c r="K94" s="411"/>
      <c r="L94" s="411">
        <v>300</v>
      </c>
      <c r="M94" s="411"/>
      <c r="N94" s="411"/>
      <c r="O94" s="411"/>
      <c r="P94" s="411"/>
      <c r="Q94" s="411"/>
      <c r="R94" s="411"/>
      <c r="S94" s="411"/>
      <c r="T94" s="411"/>
      <c r="U94" s="411">
        <v>50</v>
      </c>
      <c r="V94" s="411"/>
      <c r="W94" s="411"/>
      <c r="X94" s="411"/>
      <c r="Y94" s="411">
        <v>59.98</v>
      </c>
      <c r="Z94" s="512">
        <f t="shared" si="2"/>
        <v>479.98</v>
      </c>
    </row>
    <row r="95" spans="1:26" s="816" customFormat="1" ht="15" thickBot="1">
      <c r="A95" s="356">
        <v>92</v>
      </c>
      <c r="B95" s="605" t="s">
        <v>2004</v>
      </c>
      <c r="C95" s="596" t="s">
        <v>1236</v>
      </c>
      <c r="D95" s="596" t="s">
        <v>1051</v>
      </c>
      <c r="E95" s="597">
        <v>200</v>
      </c>
      <c r="F95" s="598"/>
      <c r="G95" s="598"/>
      <c r="H95" s="532"/>
      <c r="I95" s="532"/>
      <c r="J95" s="532"/>
      <c r="K95" s="532"/>
      <c r="L95" s="532"/>
      <c r="M95" s="532"/>
      <c r="N95" s="532"/>
      <c r="O95" s="532"/>
      <c r="P95" s="532"/>
      <c r="Q95" s="532"/>
      <c r="R95" s="532"/>
      <c r="S95" s="532"/>
      <c r="T95" s="532"/>
      <c r="U95" s="532">
        <v>25</v>
      </c>
      <c r="V95" s="532"/>
      <c r="W95" s="532"/>
      <c r="X95" s="532"/>
      <c r="Y95" s="532"/>
      <c r="Z95" s="508">
        <f>SUM(F95:Y95)</f>
        <v>25</v>
      </c>
    </row>
    <row r="96" spans="1:26" s="316" customFormat="1" ht="14.25">
      <c r="A96" s="363">
        <v>93</v>
      </c>
      <c r="B96" s="365" t="s">
        <v>2127</v>
      </c>
      <c r="C96" s="358" t="s">
        <v>132</v>
      </c>
      <c r="D96" s="599" t="s">
        <v>1051</v>
      </c>
      <c r="E96" s="359">
        <v>200</v>
      </c>
      <c r="F96" s="355"/>
      <c r="G96" s="355"/>
      <c r="H96" s="355"/>
      <c r="I96" s="355"/>
      <c r="J96" s="355">
        <v>140</v>
      </c>
      <c r="K96" s="355"/>
      <c r="L96" s="355"/>
      <c r="M96" s="355"/>
      <c r="N96" s="360"/>
      <c r="O96" s="355"/>
      <c r="P96" s="355"/>
      <c r="Q96" s="355"/>
      <c r="R96" s="355"/>
      <c r="S96" s="355"/>
      <c r="T96" s="355"/>
      <c r="U96" s="355"/>
      <c r="V96" s="355"/>
      <c r="W96" s="355"/>
      <c r="X96" s="355"/>
      <c r="Y96" s="355"/>
      <c r="Z96" s="513">
        <f>SUM(F96:Y96)</f>
        <v>140</v>
      </c>
    </row>
    <row r="97" spans="1:26" s="316" customFormat="1" ht="14.25">
      <c r="A97" s="310">
        <v>94</v>
      </c>
      <c r="B97" s="366" t="s">
        <v>3384</v>
      </c>
      <c r="C97" s="311" t="s">
        <v>132</v>
      </c>
      <c r="D97" s="311" t="s">
        <v>1051</v>
      </c>
      <c r="E97" s="312">
        <v>200</v>
      </c>
      <c r="F97" s="166"/>
      <c r="G97" s="166"/>
      <c r="H97" s="166"/>
      <c r="I97" s="166"/>
      <c r="J97" s="166"/>
      <c r="K97" s="166"/>
      <c r="L97" s="166"/>
      <c r="M97" s="166"/>
      <c r="N97" s="315"/>
      <c r="O97" s="166"/>
      <c r="P97" s="166"/>
      <c r="Q97" s="166"/>
      <c r="R97" s="166"/>
      <c r="S97" s="166"/>
      <c r="T97" s="166"/>
      <c r="U97" s="166"/>
      <c r="V97" s="166"/>
      <c r="W97" s="166"/>
      <c r="X97" s="166"/>
      <c r="Y97" s="166"/>
      <c r="Z97" s="514" t="s">
        <v>3390</v>
      </c>
    </row>
    <row r="98" spans="1:26" s="317" customFormat="1" ht="14.25">
      <c r="A98" s="310">
        <v>95</v>
      </c>
      <c r="B98" s="606" t="s">
        <v>2128</v>
      </c>
      <c r="C98" s="311" t="s">
        <v>132</v>
      </c>
      <c r="D98" s="311" t="s">
        <v>631</v>
      </c>
      <c r="E98" s="312">
        <v>300</v>
      </c>
      <c r="F98" s="166"/>
      <c r="G98" s="166"/>
      <c r="H98" s="361"/>
      <c r="I98" s="361"/>
      <c r="J98" s="361"/>
      <c r="K98" s="361"/>
      <c r="L98" s="361">
        <v>19</v>
      </c>
      <c r="M98" s="361"/>
      <c r="N98" s="362"/>
      <c r="O98" s="361"/>
      <c r="P98" s="361"/>
      <c r="Q98" s="361"/>
      <c r="R98" s="361"/>
      <c r="S98" s="361"/>
      <c r="T98" s="361"/>
      <c r="U98" s="361">
        <v>50</v>
      </c>
      <c r="V98" s="361"/>
      <c r="W98" s="361"/>
      <c r="X98" s="361"/>
      <c r="Y98" s="361">
        <v>60</v>
      </c>
      <c r="Z98" s="514">
        <f aca="true" t="shared" si="3" ref="Z98:Z121">SUM(F98:Y98)</f>
        <v>129</v>
      </c>
    </row>
    <row r="99" spans="1:26" s="317" customFormat="1" ht="14.25">
      <c r="A99" s="310">
        <v>96</v>
      </c>
      <c r="B99" s="311" t="s">
        <v>2129</v>
      </c>
      <c r="C99" s="311" t="s">
        <v>132</v>
      </c>
      <c r="D99" s="311" t="s">
        <v>1051</v>
      </c>
      <c r="E99" s="312">
        <v>200</v>
      </c>
      <c r="F99" s="166"/>
      <c r="G99" s="166"/>
      <c r="H99" s="361"/>
      <c r="I99" s="361"/>
      <c r="J99" s="361">
        <v>58.33</v>
      </c>
      <c r="K99" s="361"/>
      <c r="L99" s="361"/>
      <c r="M99" s="361"/>
      <c r="N99" s="362"/>
      <c r="O99" s="361"/>
      <c r="P99" s="361"/>
      <c r="Q99" s="361"/>
      <c r="R99" s="361"/>
      <c r="S99" s="361"/>
      <c r="T99" s="361"/>
      <c r="U99" s="361"/>
      <c r="V99" s="361"/>
      <c r="W99" s="361"/>
      <c r="X99" s="361"/>
      <c r="Y99" s="361">
        <v>11.66</v>
      </c>
      <c r="Z99" s="514">
        <f t="shared" si="3"/>
        <v>69.99</v>
      </c>
    </row>
    <row r="100" spans="1:26" s="317" customFormat="1" ht="14.25">
      <c r="A100" s="73">
        <v>97</v>
      </c>
      <c r="B100" s="311" t="s">
        <v>3385</v>
      </c>
      <c r="C100" s="311" t="s">
        <v>132</v>
      </c>
      <c r="D100" s="311" t="s">
        <v>3392</v>
      </c>
      <c r="E100" s="312">
        <v>250</v>
      </c>
      <c r="F100" s="166"/>
      <c r="G100" s="166"/>
      <c r="H100" s="361"/>
      <c r="I100" s="361"/>
      <c r="J100" s="361"/>
      <c r="K100" s="361"/>
      <c r="L100" s="361"/>
      <c r="M100" s="361"/>
      <c r="N100" s="362"/>
      <c r="O100" s="361"/>
      <c r="P100" s="361"/>
      <c r="Q100" s="361"/>
      <c r="R100" s="361"/>
      <c r="S100" s="361"/>
      <c r="T100" s="361"/>
      <c r="U100" s="361"/>
      <c r="V100" s="361"/>
      <c r="W100" s="361"/>
      <c r="X100" s="361"/>
      <c r="Y100" s="361"/>
      <c r="Z100" s="514" t="s">
        <v>3390</v>
      </c>
    </row>
    <row r="101" spans="1:26" s="317" customFormat="1" ht="14.25">
      <c r="A101" s="310">
        <v>98</v>
      </c>
      <c r="B101" s="311" t="s">
        <v>2130</v>
      </c>
      <c r="C101" s="311" t="s">
        <v>132</v>
      </c>
      <c r="D101" s="311" t="s">
        <v>631</v>
      </c>
      <c r="E101" s="312">
        <v>300</v>
      </c>
      <c r="F101" s="166"/>
      <c r="G101" s="166">
        <f>381.75-100</f>
        <v>281.75</v>
      </c>
      <c r="H101" s="361"/>
      <c r="I101" s="361">
        <f>450-100</f>
        <v>350</v>
      </c>
      <c r="J101" s="361">
        <v>14</v>
      </c>
      <c r="K101" s="361"/>
      <c r="L101" s="361"/>
      <c r="M101" s="361"/>
      <c r="N101" s="362">
        <v>67.61</v>
      </c>
      <c r="O101" s="361"/>
      <c r="P101" s="361"/>
      <c r="Q101" s="361"/>
      <c r="R101" s="361"/>
      <c r="S101" s="361"/>
      <c r="T101" s="361"/>
      <c r="U101" s="361">
        <v>75</v>
      </c>
      <c r="V101" s="361"/>
      <c r="W101" s="361"/>
      <c r="X101" s="361"/>
      <c r="Y101" s="361">
        <v>60</v>
      </c>
      <c r="Z101" s="514">
        <f t="shared" si="3"/>
        <v>848.36</v>
      </c>
    </row>
    <row r="102" spans="1:26" s="317" customFormat="1" ht="14.25">
      <c r="A102" s="73">
        <v>99</v>
      </c>
      <c r="B102" s="311" t="s">
        <v>2131</v>
      </c>
      <c r="C102" s="311" t="s">
        <v>132</v>
      </c>
      <c r="D102" s="311" t="s">
        <v>3392</v>
      </c>
      <c r="E102" s="312">
        <v>250</v>
      </c>
      <c r="F102" s="166"/>
      <c r="G102" s="166"/>
      <c r="H102" s="361"/>
      <c r="I102" s="361"/>
      <c r="J102" s="361">
        <v>49</v>
      </c>
      <c r="K102" s="361"/>
      <c r="L102" s="361">
        <v>300</v>
      </c>
      <c r="M102" s="361"/>
      <c r="N102" s="362"/>
      <c r="O102" s="361"/>
      <c r="P102" s="361"/>
      <c r="Q102" s="361"/>
      <c r="R102" s="361"/>
      <c r="S102" s="361"/>
      <c r="T102" s="361"/>
      <c r="U102" s="361"/>
      <c r="V102" s="361"/>
      <c r="W102" s="361"/>
      <c r="X102" s="361"/>
      <c r="Y102" s="361">
        <v>25</v>
      </c>
      <c r="Z102" s="514">
        <f t="shared" si="3"/>
        <v>374</v>
      </c>
    </row>
    <row r="103" spans="1:26" s="317" customFormat="1" ht="14.25">
      <c r="A103" s="310">
        <v>100</v>
      </c>
      <c r="B103" s="311" t="s">
        <v>2132</v>
      </c>
      <c r="C103" s="311" t="s">
        <v>132</v>
      </c>
      <c r="D103" s="311" t="s">
        <v>631</v>
      </c>
      <c r="E103" s="312">
        <v>300</v>
      </c>
      <c r="F103" s="166"/>
      <c r="G103" s="166">
        <f>313.88-83.33</f>
        <v>230.55</v>
      </c>
      <c r="H103" s="361"/>
      <c r="I103" s="361"/>
      <c r="J103" s="361">
        <v>14</v>
      </c>
      <c r="K103" s="361"/>
      <c r="L103" s="361"/>
      <c r="M103" s="361"/>
      <c r="N103" s="362">
        <v>18.79</v>
      </c>
      <c r="O103" s="361"/>
      <c r="P103" s="361"/>
      <c r="Q103" s="361"/>
      <c r="R103" s="361"/>
      <c r="S103" s="361"/>
      <c r="T103" s="361"/>
      <c r="U103" s="361"/>
      <c r="V103" s="361"/>
      <c r="W103" s="361"/>
      <c r="X103" s="361"/>
      <c r="Y103" s="361">
        <v>15.06</v>
      </c>
      <c r="Z103" s="514">
        <f t="shared" si="3"/>
        <v>278.40000000000003</v>
      </c>
    </row>
    <row r="104" spans="1:26" s="317" customFormat="1" ht="14.25">
      <c r="A104" s="73">
        <v>101</v>
      </c>
      <c r="B104" s="311" t="s">
        <v>3386</v>
      </c>
      <c r="C104" s="311" t="s">
        <v>132</v>
      </c>
      <c r="D104" s="311" t="s">
        <v>3392</v>
      </c>
      <c r="E104" s="312">
        <v>250</v>
      </c>
      <c r="F104" s="166"/>
      <c r="G104" s="166"/>
      <c r="H104" s="361"/>
      <c r="I104" s="361"/>
      <c r="J104" s="361"/>
      <c r="K104" s="361"/>
      <c r="L104" s="361"/>
      <c r="M104" s="361"/>
      <c r="N104" s="362"/>
      <c r="O104" s="361"/>
      <c r="P104" s="361"/>
      <c r="Q104" s="361"/>
      <c r="R104" s="361"/>
      <c r="S104" s="361"/>
      <c r="T104" s="361"/>
      <c r="U104" s="361"/>
      <c r="V104" s="361"/>
      <c r="W104" s="361"/>
      <c r="X104" s="361"/>
      <c r="Y104" s="361">
        <v>3.33</v>
      </c>
      <c r="Z104" s="514">
        <f t="shared" si="3"/>
        <v>3.33</v>
      </c>
    </row>
    <row r="105" spans="1:26" s="317" customFormat="1" ht="14.25">
      <c r="A105" s="310">
        <v>102</v>
      </c>
      <c r="B105" s="311" t="s">
        <v>2133</v>
      </c>
      <c r="C105" s="311" t="s">
        <v>132</v>
      </c>
      <c r="D105" s="311" t="s">
        <v>1051</v>
      </c>
      <c r="E105" s="312">
        <v>200</v>
      </c>
      <c r="F105" s="166"/>
      <c r="G105" s="166"/>
      <c r="H105" s="361"/>
      <c r="I105" s="361"/>
      <c r="J105" s="361">
        <v>140</v>
      </c>
      <c r="K105" s="361"/>
      <c r="L105" s="361"/>
      <c r="M105" s="361"/>
      <c r="N105" s="362">
        <v>0</v>
      </c>
      <c r="O105" s="361"/>
      <c r="P105" s="361"/>
      <c r="Q105" s="361"/>
      <c r="R105" s="361"/>
      <c r="S105" s="361"/>
      <c r="T105" s="361"/>
      <c r="U105" s="361"/>
      <c r="V105" s="361"/>
      <c r="W105" s="361"/>
      <c r="X105" s="361"/>
      <c r="Y105" s="361"/>
      <c r="Z105" s="514">
        <f t="shared" si="3"/>
        <v>140</v>
      </c>
    </row>
    <row r="106" spans="1:26" s="317" customFormat="1" ht="14.25">
      <c r="A106" s="73">
        <v>103</v>
      </c>
      <c r="B106" s="311" t="s">
        <v>2134</v>
      </c>
      <c r="C106" s="311" t="s">
        <v>132</v>
      </c>
      <c r="D106" s="311" t="s">
        <v>631</v>
      </c>
      <c r="E106" s="312">
        <v>300</v>
      </c>
      <c r="F106" s="166"/>
      <c r="G106" s="166">
        <v>692.02</v>
      </c>
      <c r="H106" s="361"/>
      <c r="I106" s="361"/>
      <c r="J106" s="361">
        <v>306.27</v>
      </c>
      <c r="K106" s="361"/>
      <c r="L106" s="361">
        <v>137.4</v>
      </c>
      <c r="M106" s="361"/>
      <c r="N106" s="362">
        <v>10</v>
      </c>
      <c r="O106" s="361"/>
      <c r="P106" s="361"/>
      <c r="Q106" s="361"/>
      <c r="R106" s="361"/>
      <c r="S106" s="361"/>
      <c r="T106" s="361"/>
      <c r="U106" s="361">
        <v>40</v>
      </c>
      <c r="V106" s="361">
        <v>28.33</v>
      </c>
      <c r="W106" s="361"/>
      <c r="X106" s="361"/>
      <c r="Y106" s="361">
        <v>60</v>
      </c>
      <c r="Z106" s="514">
        <f t="shared" si="3"/>
        <v>1274.02</v>
      </c>
    </row>
    <row r="107" spans="1:26" s="317" customFormat="1" ht="14.25">
      <c r="A107" s="310">
        <v>104</v>
      </c>
      <c r="B107" s="311" t="s">
        <v>2135</v>
      </c>
      <c r="C107" s="311" t="s">
        <v>132</v>
      </c>
      <c r="D107" s="311" t="s">
        <v>3392</v>
      </c>
      <c r="E107" s="312">
        <v>250</v>
      </c>
      <c r="F107" s="166"/>
      <c r="G107" s="166">
        <v>481.72</v>
      </c>
      <c r="H107" s="361"/>
      <c r="I107" s="361"/>
      <c r="J107" s="361">
        <v>288.77</v>
      </c>
      <c r="K107" s="361"/>
      <c r="L107" s="361">
        <v>225.4</v>
      </c>
      <c r="M107" s="361"/>
      <c r="N107" s="362">
        <v>10</v>
      </c>
      <c r="O107" s="361"/>
      <c r="P107" s="361"/>
      <c r="Q107" s="361"/>
      <c r="R107" s="361"/>
      <c r="S107" s="361"/>
      <c r="T107" s="361"/>
      <c r="U107" s="361"/>
      <c r="V107" s="361">
        <v>73.3</v>
      </c>
      <c r="W107" s="361"/>
      <c r="X107" s="361"/>
      <c r="Y107" s="361">
        <v>60</v>
      </c>
      <c r="Z107" s="514">
        <f t="shared" si="3"/>
        <v>1139.19</v>
      </c>
    </row>
    <row r="108" spans="1:26" s="317" customFormat="1" ht="14.25">
      <c r="A108" s="73">
        <v>105</v>
      </c>
      <c r="B108" s="311" t="s">
        <v>3387</v>
      </c>
      <c r="C108" s="311" t="s">
        <v>132</v>
      </c>
      <c r="D108" s="311" t="s">
        <v>1051</v>
      </c>
      <c r="E108" s="312">
        <v>200</v>
      </c>
      <c r="F108" s="166"/>
      <c r="G108" s="166"/>
      <c r="H108" s="361"/>
      <c r="I108" s="361"/>
      <c r="J108" s="361"/>
      <c r="K108" s="361"/>
      <c r="L108" s="361"/>
      <c r="M108" s="361"/>
      <c r="N108" s="362"/>
      <c r="O108" s="361"/>
      <c r="P108" s="361"/>
      <c r="Q108" s="361"/>
      <c r="R108" s="361"/>
      <c r="S108" s="361"/>
      <c r="T108" s="361"/>
      <c r="U108" s="361"/>
      <c r="V108" s="361"/>
      <c r="W108" s="361"/>
      <c r="X108" s="361"/>
      <c r="Y108" s="361"/>
      <c r="Z108" s="514" t="s">
        <v>3390</v>
      </c>
    </row>
    <row r="109" spans="1:26" s="317" customFormat="1" ht="14.25">
      <c r="A109" s="310">
        <v>106</v>
      </c>
      <c r="B109" s="311" t="s">
        <v>2136</v>
      </c>
      <c r="C109" s="311" t="s">
        <v>132</v>
      </c>
      <c r="D109" s="311" t="s">
        <v>3392</v>
      </c>
      <c r="E109" s="312">
        <v>250</v>
      </c>
      <c r="F109" s="166"/>
      <c r="G109" s="166"/>
      <c r="H109" s="361"/>
      <c r="I109" s="361">
        <v>150</v>
      </c>
      <c r="J109" s="361"/>
      <c r="K109" s="361"/>
      <c r="L109" s="361"/>
      <c r="M109" s="361"/>
      <c r="N109" s="362"/>
      <c r="O109" s="361"/>
      <c r="P109" s="361"/>
      <c r="Q109" s="361"/>
      <c r="R109" s="361"/>
      <c r="S109" s="361"/>
      <c r="T109" s="361"/>
      <c r="U109" s="361"/>
      <c r="V109" s="361"/>
      <c r="W109" s="361"/>
      <c r="X109" s="361"/>
      <c r="Y109" s="361">
        <v>20</v>
      </c>
      <c r="Z109" s="514">
        <f t="shared" si="3"/>
        <v>170</v>
      </c>
    </row>
    <row r="110" spans="1:26" s="317" customFormat="1" ht="14.25">
      <c r="A110" s="73">
        <v>107</v>
      </c>
      <c r="B110" s="311" t="s">
        <v>3388</v>
      </c>
      <c r="C110" s="311" t="s">
        <v>132</v>
      </c>
      <c r="D110" s="311" t="s">
        <v>631</v>
      </c>
      <c r="E110" s="312">
        <v>300</v>
      </c>
      <c r="F110" s="166"/>
      <c r="G110" s="166"/>
      <c r="H110" s="361"/>
      <c r="I110" s="361"/>
      <c r="J110" s="361"/>
      <c r="K110" s="361"/>
      <c r="L110" s="361"/>
      <c r="M110" s="361"/>
      <c r="N110" s="362"/>
      <c r="O110" s="361"/>
      <c r="P110" s="361"/>
      <c r="Q110" s="361"/>
      <c r="R110" s="361"/>
      <c r="S110" s="361"/>
      <c r="T110" s="361"/>
      <c r="U110" s="361"/>
      <c r="V110" s="361"/>
      <c r="W110" s="361"/>
      <c r="X110" s="361"/>
      <c r="Y110" s="361"/>
      <c r="Z110" s="514" t="s">
        <v>3390</v>
      </c>
    </row>
    <row r="111" spans="1:26" s="317" customFormat="1" ht="14.25">
      <c r="A111" s="310">
        <v>108</v>
      </c>
      <c r="B111" s="311" t="s">
        <v>2137</v>
      </c>
      <c r="C111" s="311" t="s">
        <v>132</v>
      </c>
      <c r="D111" s="311" t="s">
        <v>3392</v>
      </c>
      <c r="E111" s="312">
        <v>250</v>
      </c>
      <c r="F111" s="166">
        <v>100</v>
      </c>
      <c r="G111" s="166"/>
      <c r="H111" s="361"/>
      <c r="I111" s="361"/>
      <c r="J111" s="361">
        <v>11.66</v>
      </c>
      <c r="K111" s="361"/>
      <c r="L111" s="361"/>
      <c r="M111" s="361"/>
      <c r="N111" s="362"/>
      <c r="O111" s="361">
        <v>500</v>
      </c>
      <c r="P111" s="361"/>
      <c r="Q111" s="361"/>
      <c r="R111" s="361"/>
      <c r="S111" s="361"/>
      <c r="T111" s="361"/>
      <c r="U111" s="361"/>
      <c r="V111" s="361"/>
      <c r="W111" s="361"/>
      <c r="X111" s="361"/>
      <c r="Y111" s="361">
        <v>35.54</v>
      </c>
      <c r="Z111" s="514">
        <f t="shared" si="3"/>
        <v>647.1999999999999</v>
      </c>
    </row>
    <row r="112" spans="1:26" s="317" customFormat="1" ht="14.25">
      <c r="A112" s="73">
        <v>109</v>
      </c>
      <c r="B112" s="311" t="s">
        <v>2138</v>
      </c>
      <c r="C112" s="311" t="s">
        <v>132</v>
      </c>
      <c r="D112" s="311" t="s">
        <v>1051</v>
      </c>
      <c r="E112" s="312">
        <v>200</v>
      </c>
      <c r="F112" s="166"/>
      <c r="G112" s="166"/>
      <c r="H112" s="361"/>
      <c r="I112" s="361"/>
      <c r="J112" s="361">
        <v>40.83</v>
      </c>
      <c r="K112" s="361"/>
      <c r="L112" s="361"/>
      <c r="M112" s="361">
        <v>25</v>
      </c>
      <c r="N112" s="362"/>
      <c r="O112" s="361"/>
      <c r="P112" s="361"/>
      <c r="Q112" s="361"/>
      <c r="R112" s="361"/>
      <c r="S112" s="361"/>
      <c r="T112" s="361"/>
      <c r="U112" s="361">
        <v>50</v>
      </c>
      <c r="V112" s="361"/>
      <c r="W112" s="361"/>
      <c r="X112" s="361">
        <v>10</v>
      </c>
      <c r="Y112" s="361">
        <v>60</v>
      </c>
      <c r="Z112" s="514">
        <f t="shared" si="3"/>
        <v>185.82999999999998</v>
      </c>
    </row>
    <row r="113" spans="1:26" s="317" customFormat="1" ht="14.25">
      <c r="A113" s="310">
        <v>110</v>
      </c>
      <c r="B113" s="311" t="s">
        <v>2139</v>
      </c>
      <c r="C113" s="311" t="s">
        <v>132</v>
      </c>
      <c r="D113" s="311" t="s">
        <v>631</v>
      </c>
      <c r="E113" s="312">
        <v>300</v>
      </c>
      <c r="F113" s="166"/>
      <c r="G113" s="166">
        <v>154.75</v>
      </c>
      <c r="H113" s="361"/>
      <c r="I113" s="361">
        <v>25</v>
      </c>
      <c r="J113" s="361">
        <v>58.33</v>
      </c>
      <c r="K113" s="361"/>
      <c r="L113" s="361"/>
      <c r="M113" s="361"/>
      <c r="N113" s="362"/>
      <c r="O113" s="361"/>
      <c r="P113" s="361"/>
      <c r="Q113" s="361"/>
      <c r="R113" s="361"/>
      <c r="S113" s="361"/>
      <c r="T113" s="361"/>
      <c r="U113" s="361"/>
      <c r="V113" s="361"/>
      <c r="W113" s="361"/>
      <c r="X113" s="361"/>
      <c r="Y113" s="361">
        <v>14.99</v>
      </c>
      <c r="Z113" s="514">
        <f t="shared" si="3"/>
        <v>253.07</v>
      </c>
    </row>
    <row r="114" spans="1:26" s="317" customFormat="1" ht="14.25">
      <c r="A114" s="73">
        <v>111</v>
      </c>
      <c r="B114" s="311" t="s">
        <v>2140</v>
      </c>
      <c r="C114" s="311" t="s">
        <v>132</v>
      </c>
      <c r="D114" s="311" t="s">
        <v>631</v>
      </c>
      <c r="E114" s="312">
        <v>300</v>
      </c>
      <c r="F114" s="166"/>
      <c r="G114" s="166">
        <v>648</v>
      </c>
      <c r="H114" s="361"/>
      <c r="I114" s="361"/>
      <c r="J114" s="361">
        <v>73</v>
      </c>
      <c r="K114" s="361"/>
      <c r="L114" s="361">
        <v>300</v>
      </c>
      <c r="M114" s="361"/>
      <c r="N114" s="362"/>
      <c r="O114" s="361"/>
      <c r="P114" s="361"/>
      <c r="Q114" s="361"/>
      <c r="R114" s="361"/>
      <c r="S114" s="361"/>
      <c r="T114" s="361"/>
      <c r="U114" s="361">
        <v>25</v>
      </c>
      <c r="V114" s="361"/>
      <c r="W114" s="361"/>
      <c r="X114" s="361"/>
      <c r="Y114" s="361">
        <v>60</v>
      </c>
      <c r="Z114" s="514">
        <f t="shared" si="3"/>
        <v>1106</v>
      </c>
    </row>
    <row r="115" spans="1:26" s="317" customFormat="1" ht="14.25">
      <c r="A115" s="310">
        <v>112</v>
      </c>
      <c r="B115" s="311" t="s">
        <v>2141</v>
      </c>
      <c r="C115" s="311" t="s">
        <v>132</v>
      </c>
      <c r="D115" s="311" t="s">
        <v>3392</v>
      </c>
      <c r="E115" s="312">
        <v>250</v>
      </c>
      <c r="F115" s="530"/>
      <c r="G115" s="530"/>
      <c r="H115" s="530"/>
      <c r="I115" s="530"/>
      <c r="J115" s="530"/>
      <c r="K115" s="530"/>
      <c r="L115" s="530">
        <v>175</v>
      </c>
      <c r="M115" s="530">
        <v>125</v>
      </c>
      <c r="N115" s="530"/>
      <c r="O115" s="530"/>
      <c r="P115" s="530"/>
      <c r="Q115" s="530"/>
      <c r="R115" s="530"/>
      <c r="S115" s="530"/>
      <c r="T115" s="530"/>
      <c r="U115" s="530">
        <v>100</v>
      </c>
      <c r="V115" s="530">
        <v>28.33</v>
      </c>
      <c r="W115" s="530"/>
      <c r="X115" s="530">
        <v>15</v>
      </c>
      <c r="Y115" s="530">
        <v>60</v>
      </c>
      <c r="Z115" s="514">
        <f t="shared" si="3"/>
        <v>503.33</v>
      </c>
    </row>
    <row r="116" spans="1:26" s="317" customFormat="1" ht="14.25">
      <c r="A116" s="310">
        <v>0</v>
      </c>
      <c r="B116" s="311" t="s">
        <v>2142</v>
      </c>
      <c r="C116" s="311" t="s">
        <v>132</v>
      </c>
      <c r="D116" s="311" t="s">
        <v>3391</v>
      </c>
      <c r="E116" s="312">
        <v>500</v>
      </c>
      <c r="F116" s="530"/>
      <c r="G116" s="530"/>
      <c r="H116" s="530"/>
      <c r="I116" s="530"/>
      <c r="J116" s="530"/>
      <c r="K116" s="530">
        <v>5.5</v>
      </c>
      <c r="L116" s="530"/>
      <c r="M116" s="530">
        <v>200</v>
      </c>
      <c r="N116" s="530">
        <v>375</v>
      </c>
      <c r="O116" s="530"/>
      <c r="P116" s="530"/>
      <c r="Q116" s="530"/>
      <c r="R116" s="530"/>
      <c r="S116" s="530"/>
      <c r="T116" s="530">
        <v>150</v>
      </c>
      <c r="U116" s="530">
        <v>100</v>
      </c>
      <c r="V116" s="530"/>
      <c r="W116" s="530"/>
      <c r="X116" s="531"/>
      <c r="Y116" s="530">
        <v>60</v>
      </c>
      <c r="Z116" s="514">
        <f t="shared" si="3"/>
        <v>890.5</v>
      </c>
    </row>
    <row r="117" spans="1:26" s="317" customFormat="1" ht="14.25">
      <c r="A117" s="310">
        <v>114</v>
      </c>
      <c r="B117" s="311" t="s">
        <v>2143</v>
      </c>
      <c r="C117" s="311" t="s">
        <v>132</v>
      </c>
      <c r="D117" s="311" t="s">
        <v>631</v>
      </c>
      <c r="E117" s="312">
        <v>300</v>
      </c>
      <c r="F117" s="166">
        <v>143</v>
      </c>
      <c r="G117" s="166">
        <v>225</v>
      </c>
      <c r="H117" s="361"/>
      <c r="I117" s="361"/>
      <c r="J117" s="361">
        <v>40</v>
      </c>
      <c r="K117" s="361"/>
      <c r="L117" s="361"/>
      <c r="M117" s="361"/>
      <c r="N117" s="362">
        <v>5</v>
      </c>
      <c r="O117" s="361"/>
      <c r="P117" s="361"/>
      <c r="Q117" s="361"/>
      <c r="R117" s="361"/>
      <c r="S117" s="361"/>
      <c r="T117" s="361">
        <v>50</v>
      </c>
      <c r="U117" s="361">
        <v>100</v>
      </c>
      <c r="V117" s="361"/>
      <c r="W117" s="361"/>
      <c r="X117" s="361"/>
      <c r="Y117" s="361"/>
      <c r="Z117" s="514">
        <f t="shared" si="3"/>
        <v>563</v>
      </c>
    </row>
    <row r="118" spans="1:26" s="317" customFormat="1" ht="14.25">
      <c r="A118" s="73">
        <v>115</v>
      </c>
      <c r="B118" s="311" t="s">
        <v>2144</v>
      </c>
      <c r="C118" s="311" t="s">
        <v>132</v>
      </c>
      <c r="D118" s="311" t="s">
        <v>3392</v>
      </c>
      <c r="E118" s="312">
        <v>250</v>
      </c>
      <c r="F118" s="166"/>
      <c r="G118" s="166"/>
      <c r="H118" s="361"/>
      <c r="I118" s="361"/>
      <c r="J118" s="361"/>
      <c r="K118" s="361"/>
      <c r="L118" s="361">
        <v>225</v>
      </c>
      <c r="M118" s="361"/>
      <c r="N118" s="361"/>
      <c r="O118" s="361"/>
      <c r="P118" s="361"/>
      <c r="Q118" s="361"/>
      <c r="R118" s="361"/>
      <c r="S118" s="361"/>
      <c r="T118" s="361"/>
      <c r="U118" s="361"/>
      <c r="V118" s="361"/>
      <c r="W118" s="361"/>
      <c r="X118" s="361"/>
      <c r="Y118" s="361"/>
      <c r="Z118" s="514">
        <f t="shared" si="3"/>
        <v>225</v>
      </c>
    </row>
    <row r="119" spans="1:26" s="316" customFormat="1" ht="14.25">
      <c r="A119" s="310">
        <v>116</v>
      </c>
      <c r="B119" s="311" t="s">
        <v>3305</v>
      </c>
      <c r="C119" s="311" t="s">
        <v>1461</v>
      </c>
      <c r="D119" s="311" t="s">
        <v>312</v>
      </c>
      <c r="E119" s="312">
        <v>350</v>
      </c>
      <c r="F119" s="166"/>
      <c r="G119" s="166">
        <v>411.71</v>
      </c>
      <c r="H119" s="361"/>
      <c r="I119" s="361"/>
      <c r="J119" s="361"/>
      <c r="K119" s="361"/>
      <c r="L119" s="361"/>
      <c r="M119" s="361"/>
      <c r="N119" s="361">
        <v>18.75</v>
      </c>
      <c r="O119" s="361"/>
      <c r="P119" s="361"/>
      <c r="Q119" s="361"/>
      <c r="R119" s="361"/>
      <c r="S119" s="361"/>
      <c r="T119" s="361"/>
      <c r="U119" s="361">
        <v>100</v>
      </c>
      <c r="V119" s="361"/>
      <c r="W119" s="361"/>
      <c r="X119" s="361"/>
      <c r="Y119" s="361">
        <v>20</v>
      </c>
      <c r="Z119" s="514">
        <f t="shared" si="3"/>
        <v>550.46</v>
      </c>
    </row>
    <row r="120" spans="1:26" s="316" customFormat="1" ht="14.25">
      <c r="A120" s="310">
        <v>117</v>
      </c>
      <c r="B120" s="311" t="s">
        <v>3326</v>
      </c>
      <c r="C120" s="311" t="s">
        <v>1461</v>
      </c>
      <c r="D120" s="311" t="s">
        <v>631</v>
      </c>
      <c r="E120" s="312">
        <v>300</v>
      </c>
      <c r="F120" s="166"/>
      <c r="G120" s="166">
        <v>1273.17</v>
      </c>
      <c r="H120" s="361"/>
      <c r="I120" s="361"/>
      <c r="J120" s="361"/>
      <c r="K120" s="361"/>
      <c r="L120" s="361">
        <v>300</v>
      </c>
      <c r="M120" s="361"/>
      <c r="N120" s="361">
        <v>10</v>
      </c>
      <c r="O120" s="361"/>
      <c r="P120" s="361"/>
      <c r="Q120" s="361"/>
      <c r="R120" s="361"/>
      <c r="S120" s="361"/>
      <c r="T120" s="361"/>
      <c r="U120" s="361"/>
      <c r="V120" s="361"/>
      <c r="W120" s="361"/>
      <c r="X120" s="361"/>
      <c r="Y120" s="361"/>
      <c r="Z120" s="514">
        <f>SUM(F120:Y120)</f>
        <v>1583.17</v>
      </c>
    </row>
    <row r="121" spans="1:26" s="316" customFormat="1" ht="14.25">
      <c r="A121" s="310">
        <v>118</v>
      </c>
      <c r="B121" s="311" t="s">
        <v>3336</v>
      </c>
      <c r="C121" s="311" t="s">
        <v>1461</v>
      </c>
      <c r="D121" s="311" t="s">
        <v>631</v>
      </c>
      <c r="E121" s="312">
        <v>300</v>
      </c>
      <c r="F121" s="166"/>
      <c r="G121" s="166"/>
      <c r="H121" s="361"/>
      <c r="I121" s="361"/>
      <c r="J121" s="361"/>
      <c r="K121" s="361"/>
      <c r="L121" s="361"/>
      <c r="M121" s="361"/>
      <c r="N121" s="361"/>
      <c r="O121" s="361"/>
      <c r="P121" s="361"/>
      <c r="Q121" s="361"/>
      <c r="R121" s="361"/>
      <c r="S121" s="361"/>
      <c r="T121" s="361"/>
      <c r="U121" s="361"/>
      <c r="V121" s="361"/>
      <c r="W121" s="361"/>
      <c r="X121" s="361"/>
      <c r="Y121" s="361">
        <v>16.66</v>
      </c>
      <c r="Z121" s="514">
        <f t="shared" si="3"/>
        <v>16.66</v>
      </c>
    </row>
    <row r="122" spans="1:26" ht="45" customHeight="1" hidden="1">
      <c r="A122" s="77" t="s">
        <v>2</v>
      </c>
      <c r="B122" s="78"/>
      <c r="C122" s="78"/>
      <c r="D122" s="78"/>
      <c r="E122" s="79"/>
      <c r="F122" s="80">
        <f aca="true" t="shared" si="4" ref="F122:Y122">SUM(F4:F121)</f>
        <v>2903.7</v>
      </c>
      <c r="G122" s="80">
        <f>SUM(G4:G121)</f>
        <v>11867.289999999999</v>
      </c>
      <c r="H122" s="80">
        <f t="shared" si="4"/>
        <v>320</v>
      </c>
      <c r="I122" s="80">
        <f t="shared" si="4"/>
        <v>1050</v>
      </c>
      <c r="J122" s="80">
        <f t="shared" si="4"/>
        <v>3883.1099999999997</v>
      </c>
      <c r="K122" s="80">
        <f t="shared" si="4"/>
        <v>5.5</v>
      </c>
      <c r="L122" s="80">
        <f t="shared" si="4"/>
        <v>6372.659999999999</v>
      </c>
      <c r="M122" s="80">
        <f t="shared" si="4"/>
        <v>709.53</v>
      </c>
      <c r="N122" s="80">
        <f t="shared" si="4"/>
        <v>4005.48</v>
      </c>
      <c r="O122" s="80">
        <f t="shared" si="4"/>
        <v>500</v>
      </c>
      <c r="P122" s="80">
        <f t="shared" si="4"/>
        <v>0</v>
      </c>
      <c r="Q122" s="80">
        <f t="shared" si="4"/>
        <v>0</v>
      </c>
      <c r="R122" s="80">
        <f t="shared" si="4"/>
        <v>0</v>
      </c>
      <c r="S122" s="80">
        <f t="shared" si="4"/>
        <v>1350</v>
      </c>
      <c r="T122" s="80">
        <f t="shared" si="4"/>
        <v>875</v>
      </c>
      <c r="U122" s="80">
        <f t="shared" si="4"/>
        <v>2465</v>
      </c>
      <c r="V122" s="80">
        <f t="shared" si="4"/>
        <v>329.96</v>
      </c>
      <c r="W122" s="80">
        <f t="shared" si="4"/>
        <v>275</v>
      </c>
      <c r="X122" s="80">
        <f t="shared" si="4"/>
        <v>234.67000000000002</v>
      </c>
      <c r="Y122" s="80">
        <f t="shared" si="4"/>
        <v>3803.439999999999</v>
      </c>
      <c r="Z122" s="74">
        <f>SUM(F122:Y122)</f>
        <v>40950.34</v>
      </c>
    </row>
    <row r="123" spans="1:26" ht="45" customHeight="1" hidden="1">
      <c r="A123" s="77" t="s">
        <v>296</v>
      </c>
      <c r="B123" s="78"/>
      <c r="C123" s="78"/>
      <c r="D123" s="78"/>
      <c r="E123" s="78"/>
      <c r="F123" s="80">
        <f>'I.1'!P19</f>
        <v>2903.7</v>
      </c>
      <c r="G123" s="80">
        <f>'I.2'!P143</f>
        <v>11867.291904761902</v>
      </c>
      <c r="H123" s="80">
        <f>'I.3'!N57</f>
        <v>320</v>
      </c>
      <c r="I123" s="80">
        <f>'I.4'!M36</f>
        <v>1050</v>
      </c>
      <c r="J123" s="80">
        <f>'I.5'!M145</f>
        <v>3883.1099999999988</v>
      </c>
      <c r="K123" s="80">
        <f>'I.6'!J62</f>
        <v>5.5</v>
      </c>
      <c r="L123" s="80">
        <f>'I.7'!J66</f>
        <v>6372.659999999999</v>
      </c>
      <c r="M123" s="80">
        <f>'I.8'!I59</f>
        <v>709.53</v>
      </c>
      <c r="N123" s="80">
        <f>'I.9'!H267</f>
        <v>4005.478571428569</v>
      </c>
      <c r="O123" s="80">
        <f>'I.10'!F28</f>
        <v>500</v>
      </c>
      <c r="P123" s="80">
        <f>'I.11'!F28</f>
        <v>0</v>
      </c>
      <c r="Q123" s="80">
        <f>'I.12'!H60</f>
        <v>0</v>
      </c>
      <c r="R123" s="80">
        <f>'I.13'!H61</f>
        <v>0</v>
      </c>
      <c r="S123" s="80">
        <f>'I.14'!G59</f>
        <v>1350</v>
      </c>
      <c r="T123" s="80">
        <f>'I.15'!G60</f>
        <v>875</v>
      </c>
      <c r="U123" s="80">
        <f>'I.16'!I80</f>
        <v>2465</v>
      </c>
      <c r="V123" s="80">
        <f>'I. 17.'!J56</f>
        <v>329.96</v>
      </c>
      <c r="W123" s="80">
        <f>'I. 18'!J61</f>
        <v>275</v>
      </c>
      <c r="X123" s="80">
        <f>'I.19'!K35</f>
        <v>234.67000000000002</v>
      </c>
      <c r="Y123" s="80">
        <f>'I.20'!H411</f>
        <v>3803.6538095238066</v>
      </c>
      <c r="Z123" s="74">
        <f>SUM(F123:Y123)</f>
        <v>40950.554285714265</v>
      </c>
    </row>
    <row r="124" spans="1:26" ht="45" customHeight="1" hidden="1">
      <c r="A124" s="81" t="s">
        <v>297</v>
      </c>
      <c r="B124" s="82"/>
      <c r="C124" s="82"/>
      <c r="D124" s="82"/>
      <c r="E124" s="82"/>
      <c r="F124" s="83">
        <f>F122-F123</f>
        <v>0</v>
      </c>
      <c r="G124" s="83">
        <f aca="true" t="shared" si="5" ref="G124:Y124">G122-G123</f>
        <v>-0.0019047619025513995</v>
      </c>
      <c r="H124" s="83">
        <f t="shared" si="5"/>
        <v>0</v>
      </c>
      <c r="I124" s="83">
        <f t="shared" si="5"/>
        <v>0</v>
      </c>
      <c r="J124" s="83">
        <f t="shared" si="5"/>
        <v>0</v>
      </c>
      <c r="K124" s="83">
        <f t="shared" si="5"/>
        <v>0</v>
      </c>
      <c r="L124" s="83">
        <f t="shared" si="5"/>
        <v>0</v>
      </c>
      <c r="M124" s="83">
        <f t="shared" si="5"/>
        <v>0</v>
      </c>
      <c r="N124" s="83">
        <f t="shared" si="5"/>
        <v>0.0014285714310062758</v>
      </c>
      <c r="O124" s="83">
        <f t="shared" si="5"/>
        <v>0</v>
      </c>
      <c r="P124" s="83">
        <f t="shared" si="5"/>
        <v>0</v>
      </c>
      <c r="Q124" s="83">
        <f t="shared" si="5"/>
        <v>0</v>
      </c>
      <c r="R124" s="83">
        <f t="shared" si="5"/>
        <v>0</v>
      </c>
      <c r="S124" s="83">
        <f t="shared" si="5"/>
        <v>0</v>
      </c>
      <c r="T124" s="83">
        <f t="shared" si="5"/>
        <v>0</v>
      </c>
      <c r="U124" s="83">
        <f t="shared" si="5"/>
        <v>0</v>
      </c>
      <c r="V124" s="83">
        <f t="shared" si="5"/>
        <v>0</v>
      </c>
      <c r="W124" s="83">
        <f t="shared" si="5"/>
        <v>0</v>
      </c>
      <c r="X124" s="83">
        <f t="shared" si="5"/>
        <v>0</v>
      </c>
      <c r="Y124" s="83">
        <f t="shared" si="5"/>
        <v>-0.21380952380741292</v>
      </c>
      <c r="Z124" s="75"/>
    </row>
    <row r="125" spans="9:25" ht="14.25" hidden="1">
      <c r="I125" s="65"/>
      <c r="J125" s="65"/>
      <c r="L125" s="65"/>
      <c r="M125" s="65"/>
      <c r="N125" s="65"/>
      <c r="S125" s="65"/>
      <c r="U125" s="65"/>
      <c r="Y125" s="65"/>
    </row>
    <row r="126" spans="2:4" ht="53.25" customHeight="1" hidden="1">
      <c r="B126" s="84" t="s">
        <v>298</v>
      </c>
      <c r="C126" s="84"/>
      <c r="D126" s="85">
        <v>110</v>
      </c>
    </row>
    <row r="127" spans="2:4" ht="53.25" customHeight="1" hidden="1">
      <c r="B127" s="86" t="s">
        <v>299</v>
      </c>
      <c r="C127" s="86"/>
      <c r="D127" s="78">
        <v>110</v>
      </c>
    </row>
    <row r="128" spans="2:5" ht="53.25" customHeight="1" hidden="1">
      <c r="B128" s="87" t="s">
        <v>300</v>
      </c>
      <c r="C128" s="87"/>
      <c r="D128" s="88">
        <f>D126-D127</f>
        <v>0</v>
      </c>
      <c r="E128" s="69" t="s">
        <v>272</v>
      </c>
    </row>
    <row r="129" ht="14.25" hidden="1"/>
  </sheetData>
  <sheetProtection/>
  <conditionalFormatting sqref="D128 F124:Z124">
    <cfRule type="cellIs" priority="171" dxfId="0" operator="notEqual" stopIfTrue="1">
      <formula>0</formula>
    </cfRule>
  </conditionalFormatting>
  <printOptions/>
  <pageMargins left="0.7" right="0.7" top="0.75" bottom="0.75" header="0.3" footer="0.3"/>
  <pageSetup fitToHeight="1" fitToWidth="1" horizontalDpi="600" verticalDpi="600" orientation="landscape" scale="27" r:id="rId1"/>
</worksheet>
</file>

<file path=xl/worksheets/sheet10.xml><?xml version="1.0" encoding="utf-8"?>
<worksheet xmlns="http://schemas.openxmlformats.org/spreadsheetml/2006/main" xmlns:r="http://schemas.openxmlformats.org/officeDocument/2006/relationships">
  <dimension ref="A2:J269"/>
  <sheetViews>
    <sheetView zoomScalePageLayoutView="0" workbookViewId="0" topLeftCell="A176">
      <selection activeCell="A178" sqref="A178"/>
    </sheetView>
  </sheetViews>
  <sheetFormatPr defaultColWidth="9.140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57421875" style="1" customWidth="1"/>
    <col min="8" max="8" width="10.8515625" style="1" customWidth="1"/>
    <col min="9" max="9" width="20.8515625" style="0" customWidth="1"/>
  </cols>
  <sheetData>
    <row r="2" spans="1:8" s="4" customFormat="1" ht="15">
      <c r="A2" s="818" t="s">
        <v>38</v>
      </c>
      <c r="B2" s="851"/>
      <c r="C2" s="851"/>
      <c r="D2" s="851"/>
      <c r="E2" s="851"/>
      <c r="F2" s="851"/>
      <c r="G2" s="851"/>
      <c r="H2" s="852"/>
    </row>
    <row r="3" spans="1:8" s="4" customFormat="1" ht="15" customHeight="1">
      <c r="A3" s="12"/>
      <c r="B3" s="12"/>
      <c r="C3" s="12"/>
      <c r="D3" s="12"/>
      <c r="E3" s="12"/>
      <c r="F3" s="12"/>
      <c r="G3" s="12"/>
      <c r="H3" s="12"/>
    </row>
    <row r="4" spans="1:8" s="4" customFormat="1" ht="15" customHeight="1">
      <c r="A4" s="863" t="s">
        <v>39</v>
      </c>
      <c r="B4" s="864"/>
      <c r="C4" s="864"/>
      <c r="D4" s="864"/>
      <c r="E4" s="864"/>
      <c r="F4" s="864"/>
      <c r="G4" s="864"/>
      <c r="H4" s="864"/>
    </row>
    <row r="5" spans="1:8" s="4" customFormat="1" ht="15" customHeight="1">
      <c r="A5" s="863" t="s">
        <v>40</v>
      </c>
      <c r="B5" s="821"/>
      <c r="C5" s="821"/>
      <c r="D5" s="821"/>
      <c r="E5" s="821"/>
      <c r="F5" s="821"/>
      <c r="G5" s="821"/>
      <c r="H5" s="821"/>
    </row>
    <row r="6" spans="1:8" s="4" customFormat="1" ht="69" customHeight="1">
      <c r="A6" s="863" t="s">
        <v>86</v>
      </c>
      <c r="B6" s="821"/>
      <c r="C6" s="821"/>
      <c r="D6" s="821"/>
      <c r="E6" s="821"/>
      <c r="F6" s="860"/>
      <c r="G6" s="860"/>
      <c r="H6" s="860"/>
    </row>
    <row r="7" spans="1:8" s="4" customFormat="1" ht="14.25">
      <c r="A7" s="5"/>
      <c r="B7" s="6"/>
      <c r="C7" s="6"/>
      <c r="D7" s="5"/>
      <c r="E7" s="5"/>
      <c r="F7" s="5"/>
      <c r="G7" s="5"/>
      <c r="H7" s="5"/>
    </row>
    <row r="8" spans="1:9" s="4" customFormat="1" ht="54.75">
      <c r="A8" s="40" t="s">
        <v>89</v>
      </c>
      <c r="B8" s="42" t="s">
        <v>60</v>
      </c>
      <c r="C8" s="37" t="s">
        <v>87</v>
      </c>
      <c r="D8" s="43" t="s">
        <v>90</v>
      </c>
      <c r="E8" s="42" t="s">
        <v>88</v>
      </c>
      <c r="F8" s="43" t="s">
        <v>91</v>
      </c>
      <c r="G8" s="40" t="s">
        <v>54</v>
      </c>
      <c r="H8" s="40" t="s">
        <v>7</v>
      </c>
      <c r="I8" s="89" t="s">
        <v>301</v>
      </c>
    </row>
    <row r="9" spans="1:9" s="275" customFormat="1" ht="179.25">
      <c r="A9" s="171" t="s">
        <v>386</v>
      </c>
      <c r="B9" s="172" t="s">
        <v>311</v>
      </c>
      <c r="C9" s="173" t="s">
        <v>387</v>
      </c>
      <c r="D9" s="173" t="s">
        <v>388</v>
      </c>
      <c r="E9" s="173" t="s">
        <v>389</v>
      </c>
      <c r="F9" s="173" t="s">
        <v>390</v>
      </c>
      <c r="G9" s="279">
        <v>50</v>
      </c>
      <c r="H9" s="443">
        <v>2</v>
      </c>
      <c r="I9" s="428" t="s">
        <v>358</v>
      </c>
    </row>
    <row r="10" spans="1:10" s="4" customFormat="1" ht="179.25">
      <c r="A10" s="169" t="s">
        <v>386</v>
      </c>
      <c r="B10" s="167" t="s">
        <v>391</v>
      </c>
      <c r="C10" s="170" t="s">
        <v>387</v>
      </c>
      <c r="D10" s="170" t="s">
        <v>392</v>
      </c>
      <c r="E10" s="170" t="s">
        <v>393</v>
      </c>
      <c r="F10" s="170" t="s">
        <v>390</v>
      </c>
      <c r="G10" s="179">
        <v>50</v>
      </c>
      <c r="H10" s="444">
        <v>2</v>
      </c>
      <c r="I10" s="111" t="s">
        <v>358</v>
      </c>
      <c r="J10" s="275"/>
    </row>
    <row r="11" spans="1:10" s="4" customFormat="1" ht="129" customHeight="1">
      <c r="A11" s="169" t="s">
        <v>394</v>
      </c>
      <c r="B11" s="167" t="s">
        <v>311</v>
      </c>
      <c r="C11" s="170" t="s">
        <v>397</v>
      </c>
      <c r="D11" s="170" t="s">
        <v>395</v>
      </c>
      <c r="E11" s="492" t="s">
        <v>396</v>
      </c>
      <c r="F11" s="170" t="s">
        <v>390</v>
      </c>
      <c r="G11" s="179">
        <v>50</v>
      </c>
      <c r="H11" s="444">
        <v>50</v>
      </c>
      <c r="I11" s="111" t="s">
        <v>358</v>
      </c>
      <c r="J11" s="275"/>
    </row>
    <row r="12" spans="1:10" s="4" customFormat="1" ht="179.25">
      <c r="A12" s="169" t="s">
        <v>394</v>
      </c>
      <c r="B12" s="167" t="s">
        <v>311</v>
      </c>
      <c r="C12" s="170" t="s">
        <v>397</v>
      </c>
      <c r="D12" s="170" t="s">
        <v>398</v>
      </c>
      <c r="E12" s="170" t="s">
        <v>399</v>
      </c>
      <c r="F12" s="170" t="s">
        <v>390</v>
      </c>
      <c r="G12" s="179">
        <v>50</v>
      </c>
      <c r="H12" s="444">
        <v>50</v>
      </c>
      <c r="I12" s="111" t="s">
        <v>358</v>
      </c>
      <c r="J12" s="275"/>
    </row>
    <row r="13" spans="1:10" s="4" customFormat="1" ht="192.75">
      <c r="A13" s="169" t="s">
        <v>394</v>
      </c>
      <c r="B13" s="167" t="s">
        <v>311</v>
      </c>
      <c r="C13" s="170" t="s">
        <v>400</v>
      </c>
      <c r="D13" s="170" t="s">
        <v>401</v>
      </c>
      <c r="E13" s="170" t="s">
        <v>402</v>
      </c>
      <c r="F13" s="170" t="s">
        <v>390</v>
      </c>
      <c r="G13" s="179">
        <v>50</v>
      </c>
      <c r="H13" s="444">
        <v>50</v>
      </c>
      <c r="I13" s="111" t="s">
        <v>358</v>
      </c>
      <c r="J13" s="275"/>
    </row>
    <row r="14" spans="1:10" s="4" customFormat="1" ht="234">
      <c r="A14" s="169" t="s">
        <v>394</v>
      </c>
      <c r="B14" s="167" t="s">
        <v>311</v>
      </c>
      <c r="C14" s="170" t="s">
        <v>403</v>
      </c>
      <c r="D14" s="170" t="s">
        <v>404</v>
      </c>
      <c r="E14" s="170" t="s">
        <v>405</v>
      </c>
      <c r="F14" s="170" t="s">
        <v>390</v>
      </c>
      <c r="G14" s="179">
        <v>50</v>
      </c>
      <c r="H14" s="444">
        <v>25</v>
      </c>
      <c r="I14" s="111" t="s">
        <v>358</v>
      </c>
      <c r="J14" s="275"/>
    </row>
    <row r="15" spans="1:10" s="4" customFormat="1" ht="192.75">
      <c r="A15" s="169" t="s">
        <v>394</v>
      </c>
      <c r="B15" s="167" t="s">
        <v>311</v>
      </c>
      <c r="C15" s="170" t="s">
        <v>406</v>
      </c>
      <c r="D15" s="170" t="s">
        <v>407</v>
      </c>
      <c r="E15" s="170" t="s">
        <v>408</v>
      </c>
      <c r="F15" s="170" t="s">
        <v>409</v>
      </c>
      <c r="G15" s="179">
        <v>15</v>
      </c>
      <c r="H15" s="444">
        <v>2.5</v>
      </c>
      <c r="I15" s="111" t="s">
        <v>358</v>
      </c>
      <c r="J15" s="275"/>
    </row>
    <row r="16" spans="1:10" s="275" customFormat="1" ht="409.5">
      <c r="A16" s="171" t="s">
        <v>394</v>
      </c>
      <c r="B16" s="172" t="s">
        <v>311</v>
      </c>
      <c r="C16" s="173" t="s">
        <v>410</v>
      </c>
      <c r="D16" s="173" t="s">
        <v>411</v>
      </c>
      <c r="E16" s="173" t="s">
        <v>412</v>
      </c>
      <c r="F16" s="173" t="s">
        <v>409</v>
      </c>
      <c r="G16" s="279">
        <v>15</v>
      </c>
      <c r="H16" s="443">
        <v>0.6</v>
      </c>
      <c r="I16" s="428" t="s">
        <v>358</v>
      </c>
      <c r="J16" s="353"/>
    </row>
    <row r="17" spans="1:10" s="4" customFormat="1" ht="110.25">
      <c r="A17" s="169" t="s">
        <v>394</v>
      </c>
      <c r="B17" s="167" t="s">
        <v>311</v>
      </c>
      <c r="C17" s="170" t="s">
        <v>413</v>
      </c>
      <c r="D17" s="170" t="s">
        <v>414</v>
      </c>
      <c r="E17" s="170" t="s">
        <v>415</v>
      </c>
      <c r="F17" s="170" t="s">
        <v>409</v>
      </c>
      <c r="G17" s="179">
        <v>15</v>
      </c>
      <c r="H17" s="444">
        <v>15</v>
      </c>
      <c r="I17" s="111" t="s">
        <v>358</v>
      </c>
      <c r="J17" s="275"/>
    </row>
    <row r="18" spans="1:10" s="4" customFormat="1" ht="110.25">
      <c r="A18" s="169" t="s">
        <v>394</v>
      </c>
      <c r="B18" s="167" t="s">
        <v>311</v>
      </c>
      <c r="C18" s="170" t="s">
        <v>413</v>
      </c>
      <c r="D18" s="170" t="s">
        <v>416</v>
      </c>
      <c r="E18" s="170" t="s">
        <v>417</v>
      </c>
      <c r="F18" s="170" t="s">
        <v>409</v>
      </c>
      <c r="G18" s="179">
        <v>15</v>
      </c>
      <c r="H18" s="444">
        <v>15</v>
      </c>
      <c r="I18" s="111" t="s">
        <v>358</v>
      </c>
      <c r="J18" s="275"/>
    </row>
    <row r="19" spans="1:10" s="4" customFormat="1" ht="110.25">
      <c r="A19" s="169" t="s">
        <v>394</v>
      </c>
      <c r="B19" s="167" t="s">
        <v>311</v>
      </c>
      <c r="C19" s="170" t="s">
        <v>413</v>
      </c>
      <c r="D19" s="170" t="s">
        <v>418</v>
      </c>
      <c r="E19" s="170" t="s">
        <v>419</v>
      </c>
      <c r="F19" s="170" t="s">
        <v>409</v>
      </c>
      <c r="G19" s="179">
        <v>15</v>
      </c>
      <c r="H19" s="444">
        <v>15</v>
      </c>
      <c r="I19" s="111" t="s">
        <v>358</v>
      </c>
      <c r="J19" s="275"/>
    </row>
    <row r="20" spans="1:10" s="4" customFormat="1" ht="110.25">
      <c r="A20" s="169" t="s">
        <v>394</v>
      </c>
      <c r="B20" s="167" t="s">
        <v>311</v>
      </c>
      <c r="C20" s="170" t="s">
        <v>413</v>
      </c>
      <c r="D20" s="170" t="s">
        <v>420</v>
      </c>
      <c r="E20" s="170" t="s">
        <v>421</v>
      </c>
      <c r="F20" s="170" t="s">
        <v>409</v>
      </c>
      <c r="G20" s="179">
        <v>15</v>
      </c>
      <c r="H20" s="444">
        <v>15</v>
      </c>
      <c r="I20" s="111" t="s">
        <v>358</v>
      </c>
      <c r="J20" s="275"/>
    </row>
    <row r="21" spans="1:10" s="4" customFormat="1" ht="138">
      <c r="A21" s="169" t="s">
        <v>394</v>
      </c>
      <c r="B21" s="167" t="s">
        <v>311</v>
      </c>
      <c r="C21" s="170" t="s">
        <v>112</v>
      </c>
      <c r="D21" s="170" t="s">
        <v>113</v>
      </c>
      <c r="E21" s="170" t="s">
        <v>114</v>
      </c>
      <c r="F21" s="170" t="s">
        <v>409</v>
      </c>
      <c r="G21" s="179">
        <v>15</v>
      </c>
      <c r="H21" s="444">
        <v>15</v>
      </c>
      <c r="I21" s="111" t="s">
        <v>358</v>
      </c>
      <c r="J21" s="275"/>
    </row>
    <row r="22" spans="1:10" s="4" customFormat="1" ht="151.5">
      <c r="A22" s="169" t="s">
        <v>394</v>
      </c>
      <c r="B22" s="167" t="s">
        <v>311</v>
      </c>
      <c r="C22" s="170" t="s">
        <v>115</v>
      </c>
      <c r="D22" s="170" t="s">
        <v>116</v>
      </c>
      <c r="E22" s="170" t="s">
        <v>117</v>
      </c>
      <c r="F22" s="170" t="s">
        <v>409</v>
      </c>
      <c r="G22" s="179">
        <v>15</v>
      </c>
      <c r="H22" s="184">
        <v>15</v>
      </c>
      <c r="I22" s="111" t="s">
        <v>358</v>
      </c>
      <c r="J22" s="275"/>
    </row>
    <row r="23" spans="1:10" s="4" customFormat="1" ht="386.25">
      <c r="A23" s="169" t="s">
        <v>394</v>
      </c>
      <c r="B23" s="167" t="s">
        <v>311</v>
      </c>
      <c r="C23" s="170" t="s">
        <v>118</v>
      </c>
      <c r="D23" s="170" t="s">
        <v>119</v>
      </c>
      <c r="E23" s="170" t="s">
        <v>120</v>
      </c>
      <c r="F23" s="170" t="s">
        <v>409</v>
      </c>
      <c r="G23" s="179">
        <v>15</v>
      </c>
      <c r="H23" s="444">
        <v>0.5</v>
      </c>
      <c r="I23" s="111" t="s">
        <v>358</v>
      </c>
      <c r="J23" s="275"/>
    </row>
    <row r="24" spans="1:10" s="4" customFormat="1" ht="54.75">
      <c r="A24" s="169" t="s">
        <v>394</v>
      </c>
      <c r="B24" s="167" t="s">
        <v>311</v>
      </c>
      <c r="C24" s="170" t="s">
        <v>121</v>
      </c>
      <c r="D24" s="170" t="s">
        <v>122</v>
      </c>
      <c r="E24" s="170" t="s">
        <v>123</v>
      </c>
      <c r="F24" s="170" t="s">
        <v>409</v>
      </c>
      <c r="G24" s="179">
        <v>15</v>
      </c>
      <c r="H24" s="444">
        <v>15</v>
      </c>
      <c r="I24" s="111" t="s">
        <v>358</v>
      </c>
      <c r="J24" s="275"/>
    </row>
    <row r="25" spans="1:10" s="4" customFormat="1" ht="165">
      <c r="A25" s="169" t="s">
        <v>394</v>
      </c>
      <c r="B25" s="167" t="s">
        <v>311</v>
      </c>
      <c r="C25" s="170" t="s">
        <v>124</v>
      </c>
      <c r="D25" s="170" t="s">
        <v>125</v>
      </c>
      <c r="E25" s="170" t="s">
        <v>126</v>
      </c>
      <c r="F25" s="170" t="s">
        <v>409</v>
      </c>
      <c r="G25" s="179">
        <v>15</v>
      </c>
      <c r="H25" s="444">
        <v>2.5</v>
      </c>
      <c r="I25" s="111" t="s">
        <v>358</v>
      </c>
      <c r="J25" s="275"/>
    </row>
    <row r="26" spans="1:10" s="4" customFormat="1" ht="123.75">
      <c r="A26" s="169" t="s">
        <v>394</v>
      </c>
      <c r="B26" s="167" t="s">
        <v>311</v>
      </c>
      <c r="C26" s="170" t="s">
        <v>127</v>
      </c>
      <c r="D26" s="170" t="s">
        <v>128</v>
      </c>
      <c r="E26" s="170" t="s">
        <v>129</v>
      </c>
      <c r="F26" s="170" t="s">
        <v>409</v>
      </c>
      <c r="G26" s="179">
        <v>15</v>
      </c>
      <c r="H26" s="444">
        <v>15</v>
      </c>
      <c r="I26" s="111" t="s">
        <v>358</v>
      </c>
      <c r="J26" s="275"/>
    </row>
    <row r="27" spans="1:10" s="4" customFormat="1" ht="138">
      <c r="A27" s="169" t="s">
        <v>394</v>
      </c>
      <c r="B27" s="167" t="s">
        <v>311</v>
      </c>
      <c r="C27" s="183" t="s">
        <v>397</v>
      </c>
      <c r="D27" s="184" t="s">
        <v>130</v>
      </c>
      <c r="E27" s="184" t="s">
        <v>415</v>
      </c>
      <c r="F27" s="170" t="s">
        <v>131</v>
      </c>
      <c r="G27" s="184">
        <v>50</v>
      </c>
      <c r="H27" s="477">
        <v>50</v>
      </c>
      <c r="I27" s="111" t="s">
        <v>358</v>
      </c>
      <c r="J27" s="275"/>
    </row>
    <row r="28" spans="1:10" s="4" customFormat="1" ht="82.5">
      <c r="A28" s="169" t="s">
        <v>394</v>
      </c>
      <c r="B28" s="167" t="s">
        <v>132</v>
      </c>
      <c r="C28" s="183" t="s">
        <v>133</v>
      </c>
      <c r="D28" s="184" t="s">
        <v>134</v>
      </c>
      <c r="E28" s="184" t="s">
        <v>135</v>
      </c>
      <c r="F28" s="170" t="s">
        <v>131</v>
      </c>
      <c r="G28" s="184">
        <v>50</v>
      </c>
      <c r="H28" s="477">
        <v>50</v>
      </c>
      <c r="I28" s="111" t="s">
        <v>358</v>
      </c>
      <c r="J28" s="275"/>
    </row>
    <row r="29" spans="1:10" s="4" customFormat="1" ht="179.25">
      <c r="A29" s="98" t="s">
        <v>553</v>
      </c>
      <c r="B29" s="112" t="s">
        <v>311</v>
      </c>
      <c r="C29" s="95" t="s">
        <v>554</v>
      </c>
      <c r="D29" s="95" t="s">
        <v>555</v>
      </c>
      <c r="E29" s="462" t="s">
        <v>556</v>
      </c>
      <c r="F29" s="95" t="s">
        <v>390</v>
      </c>
      <c r="G29" s="100">
        <v>50</v>
      </c>
      <c r="H29" s="111">
        <v>8</v>
      </c>
      <c r="I29" s="111" t="s">
        <v>535</v>
      </c>
      <c r="J29" s="275"/>
    </row>
    <row r="30" spans="1:10" s="4" customFormat="1" ht="96">
      <c r="A30" s="98" t="s">
        <v>553</v>
      </c>
      <c r="B30" s="112" t="s">
        <v>311</v>
      </c>
      <c r="C30" s="95" t="s">
        <v>554</v>
      </c>
      <c r="D30" s="95" t="s">
        <v>557</v>
      </c>
      <c r="E30" s="462" t="s">
        <v>558</v>
      </c>
      <c r="F30" s="95" t="s">
        <v>390</v>
      </c>
      <c r="G30" s="100">
        <v>50</v>
      </c>
      <c r="H30" s="111">
        <v>8</v>
      </c>
      <c r="I30" s="111" t="s">
        <v>535</v>
      </c>
      <c r="J30" s="275"/>
    </row>
    <row r="31" spans="1:10" s="4" customFormat="1" ht="179.25">
      <c r="A31" s="98" t="s">
        <v>559</v>
      </c>
      <c r="B31" s="112" t="s">
        <v>311</v>
      </c>
      <c r="C31" s="95" t="s">
        <v>560</v>
      </c>
      <c r="D31" s="95" t="s">
        <v>561</v>
      </c>
      <c r="E31" s="462" t="s">
        <v>562</v>
      </c>
      <c r="F31" s="95" t="s">
        <v>390</v>
      </c>
      <c r="G31" s="100">
        <v>50</v>
      </c>
      <c r="H31" s="111">
        <v>12.5</v>
      </c>
      <c r="I31" s="111" t="s">
        <v>535</v>
      </c>
      <c r="J31" s="275"/>
    </row>
    <row r="32" spans="1:10" s="4" customFormat="1" ht="220.5">
      <c r="A32" s="98" t="s">
        <v>563</v>
      </c>
      <c r="B32" s="112" t="s">
        <v>311</v>
      </c>
      <c r="C32" s="95" t="s">
        <v>564</v>
      </c>
      <c r="D32" s="95" t="s">
        <v>565</v>
      </c>
      <c r="E32" s="462" t="s">
        <v>566</v>
      </c>
      <c r="F32" s="95" t="s">
        <v>390</v>
      </c>
      <c r="G32" s="100">
        <v>50</v>
      </c>
      <c r="H32" s="111">
        <v>6.25</v>
      </c>
      <c r="I32" s="111" t="s">
        <v>535</v>
      </c>
      <c r="J32" s="275"/>
    </row>
    <row r="33" spans="1:10" s="4" customFormat="1" ht="220.5">
      <c r="A33" s="98" t="s">
        <v>563</v>
      </c>
      <c r="B33" s="112" t="s">
        <v>311</v>
      </c>
      <c r="C33" s="95" t="s">
        <v>567</v>
      </c>
      <c r="D33" s="95" t="s">
        <v>568</v>
      </c>
      <c r="E33" s="462" t="s">
        <v>569</v>
      </c>
      <c r="F33" s="95" t="s">
        <v>390</v>
      </c>
      <c r="G33" s="100">
        <v>50</v>
      </c>
      <c r="H33" s="111">
        <v>6.25</v>
      </c>
      <c r="I33" s="111" t="s">
        <v>535</v>
      </c>
      <c r="J33" s="275"/>
    </row>
    <row r="34" spans="1:10" s="4" customFormat="1" ht="220.5">
      <c r="A34" s="98" t="s">
        <v>563</v>
      </c>
      <c r="B34" s="112" t="s">
        <v>311</v>
      </c>
      <c r="C34" s="95" t="s">
        <v>567</v>
      </c>
      <c r="D34" s="95" t="s">
        <v>570</v>
      </c>
      <c r="E34" s="462" t="s">
        <v>571</v>
      </c>
      <c r="F34" s="95" t="s">
        <v>390</v>
      </c>
      <c r="G34" s="100">
        <v>50</v>
      </c>
      <c r="H34" s="111">
        <v>6.25</v>
      </c>
      <c r="I34" s="111" t="s">
        <v>535</v>
      </c>
      <c r="J34" s="275"/>
    </row>
    <row r="35" spans="1:10" s="4" customFormat="1" ht="220.5">
      <c r="A35" s="98" t="s">
        <v>563</v>
      </c>
      <c r="B35" s="112" t="s">
        <v>311</v>
      </c>
      <c r="C35" s="95" t="s">
        <v>567</v>
      </c>
      <c r="D35" s="95" t="s">
        <v>572</v>
      </c>
      <c r="E35" s="462" t="s">
        <v>573</v>
      </c>
      <c r="F35" s="95" t="s">
        <v>390</v>
      </c>
      <c r="G35" s="100">
        <v>50</v>
      </c>
      <c r="H35" s="111">
        <v>6.25</v>
      </c>
      <c r="I35" s="111" t="s">
        <v>535</v>
      </c>
      <c r="J35" s="275"/>
    </row>
    <row r="36" spans="1:10" s="4" customFormat="1" ht="110.25">
      <c r="A36" s="98" t="s">
        <v>574</v>
      </c>
      <c r="B36" s="112" t="s">
        <v>311</v>
      </c>
      <c r="C36" s="95" t="s">
        <v>575</v>
      </c>
      <c r="D36" s="95" t="s">
        <v>576</v>
      </c>
      <c r="E36" s="462" t="s">
        <v>577</v>
      </c>
      <c r="F36" s="95" t="s">
        <v>390</v>
      </c>
      <c r="G36" s="100">
        <v>50</v>
      </c>
      <c r="H36" s="111">
        <v>10</v>
      </c>
      <c r="I36" s="111" t="s">
        <v>535</v>
      </c>
      <c r="J36" s="275"/>
    </row>
    <row r="37" spans="1:10" s="4" customFormat="1" ht="82.5">
      <c r="A37" s="98" t="s">
        <v>578</v>
      </c>
      <c r="B37" s="112" t="s">
        <v>311</v>
      </c>
      <c r="C37" s="95" t="s">
        <v>579</v>
      </c>
      <c r="D37" s="95" t="s">
        <v>580</v>
      </c>
      <c r="E37" s="462" t="s">
        <v>581</v>
      </c>
      <c r="F37" s="95" t="s">
        <v>390</v>
      </c>
      <c r="G37" s="100">
        <v>50</v>
      </c>
      <c r="H37" s="111">
        <v>16.61</v>
      </c>
      <c r="I37" s="111" t="s">
        <v>535</v>
      </c>
      <c r="J37" s="275"/>
    </row>
    <row r="38" spans="1:10" s="4" customFormat="1" ht="69">
      <c r="A38" s="98" t="s">
        <v>582</v>
      </c>
      <c r="B38" s="112" t="s">
        <v>311</v>
      </c>
      <c r="C38" s="95" t="s">
        <v>583</v>
      </c>
      <c r="D38" s="95" t="s">
        <v>584</v>
      </c>
      <c r="E38" s="462" t="s">
        <v>585</v>
      </c>
      <c r="F38" s="95" t="s">
        <v>390</v>
      </c>
      <c r="G38" s="100">
        <v>50</v>
      </c>
      <c r="H38" s="111">
        <v>16</v>
      </c>
      <c r="I38" s="111" t="s">
        <v>535</v>
      </c>
      <c r="J38" s="275"/>
    </row>
    <row r="39" spans="1:10" s="4" customFormat="1" ht="192.75">
      <c r="A39" s="98" t="s">
        <v>687</v>
      </c>
      <c r="B39" s="112" t="s">
        <v>634</v>
      </c>
      <c r="C39" s="95" t="s">
        <v>688</v>
      </c>
      <c r="D39" s="95" t="s">
        <v>689</v>
      </c>
      <c r="E39" s="95" t="s">
        <v>690</v>
      </c>
      <c r="F39" s="95" t="s">
        <v>691</v>
      </c>
      <c r="G39" s="100">
        <v>50</v>
      </c>
      <c r="H39" s="111">
        <v>16.66</v>
      </c>
      <c r="I39" s="111" t="s">
        <v>652</v>
      </c>
      <c r="J39" s="275"/>
    </row>
    <row r="40" spans="1:10" s="4" customFormat="1" ht="192.75">
      <c r="A40" s="98" t="s">
        <v>687</v>
      </c>
      <c r="B40" s="112" t="s">
        <v>634</v>
      </c>
      <c r="C40" s="95" t="s">
        <v>688</v>
      </c>
      <c r="D40" s="95" t="s">
        <v>692</v>
      </c>
      <c r="E40" s="95" t="s">
        <v>693</v>
      </c>
      <c r="F40" s="95" t="s">
        <v>694</v>
      </c>
      <c r="G40" s="100">
        <v>15</v>
      </c>
      <c r="H40" s="111">
        <v>5</v>
      </c>
      <c r="I40" s="111" t="s">
        <v>652</v>
      </c>
      <c r="J40" s="275"/>
    </row>
    <row r="41" spans="1:10" s="4" customFormat="1" ht="192.75">
      <c r="A41" s="98" t="s">
        <v>687</v>
      </c>
      <c r="B41" s="112" t="s">
        <v>634</v>
      </c>
      <c r="C41" s="95" t="s">
        <v>688</v>
      </c>
      <c r="D41" s="95" t="s">
        <v>695</v>
      </c>
      <c r="E41" s="95" t="s">
        <v>696</v>
      </c>
      <c r="F41" s="95" t="s">
        <v>390</v>
      </c>
      <c r="G41" s="100">
        <v>50</v>
      </c>
      <c r="H41" s="111">
        <v>16.66</v>
      </c>
      <c r="I41" s="111" t="s">
        <v>652</v>
      </c>
      <c r="J41" s="275"/>
    </row>
    <row r="42" spans="1:10" s="4" customFormat="1" ht="151.5">
      <c r="A42" s="98" t="s">
        <v>697</v>
      </c>
      <c r="B42" s="112" t="s">
        <v>634</v>
      </c>
      <c r="C42" s="95" t="s">
        <v>698</v>
      </c>
      <c r="D42" s="95" t="s">
        <v>699</v>
      </c>
      <c r="E42" s="95" t="s">
        <v>700</v>
      </c>
      <c r="F42" s="95" t="s">
        <v>701</v>
      </c>
      <c r="G42" s="100">
        <v>15</v>
      </c>
      <c r="H42" s="111">
        <v>15</v>
      </c>
      <c r="I42" s="111" t="s">
        <v>652</v>
      </c>
      <c r="J42" s="275"/>
    </row>
    <row r="43" spans="1:10" s="4" customFormat="1" ht="151.5">
      <c r="A43" s="98" t="s">
        <v>697</v>
      </c>
      <c r="B43" s="112" t="s">
        <v>634</v>
      </c>
      <c r="C43" s="95" t="s">
        <v>698</v>
      </c>
      <c r="D43" s="95" t="s">
        <v>702</v>
      </c>
      <c r="E43" s="95" t="s">
        <v>703</v>
      </c>
      <c r="F43" s="95" t="s">
        <v>390</v>
      </c>
      <c r="G43" s="100">
        <v>50</v>
      </c>
      <c r="H43" s="111">
        <v>50</v>
      </c>
      <c r="I43" s="111" t="s">
        <v>652</v>
      </c>
      <c r="J43" s="275"/>
    </row>
    <row r="44" spans="1:10" s="4" customFormat="1" ht="151.5">
      <c r="A44" s="98" t="s">
        <v>697</v>
      </c>
      <c r="B44" s="112" t="s">
        <v>634</v>
      </c>
      <c r="C44" s="95" t="s">
        <v>698</v>
      </c>
      <c r="D44" s="95" t="s">
        <v>704</v>
      </c>
      <c r="E44" s="95" t="s">
        <v>705</v>
      </c>
      <c r="F44" s="95" t="s">
        <v>706</v>
      </c>
      <c r="G44" s="100">
        <v>15</v>
      </c>
      <c r="H44" s="111">
        <v>15</v>
      </c>
      <c r="I44" s="111" t="s">
        <v>652</v>
      </c>
      <c r="J44" s="275"/>
    </row>
    <row r="45" spans="1:10" s="4" customFormat="1" ht="54.75">
      <c r="A45" s="98" t="s">
        <v>707</v>
      </c>
      <c r="B45" s="112" t="s">
        <v>634</v>
      </c>
      <c r="C45" s="95" t="s">
        <v>708</v>
      </c>
      <c r="D45" s="95" t="s">
        <v>709</v>
      </c>
      <c r="E45" s="95" t="s">
        <v>710</v>
      </c>
      <c r="F45" s="95" t="s">
        <v>691</v>
      </c>
      <c r="G45" s="100">
        <v>50</v>
      </c>
      <c r="H45" s="111">
        <v>25</v>
      </c>
      <c r="I45" s="111" t="s">
        <v>652</v>
      </c>
      <c r="J45" s="275"/>
    </row>
    <row r="46" spans="1:10" s="4" customFormat="1" ht="110.25">
      <c r="A46" s="98" t="s">
        <v>707</v>
      </c>
      <c r="B46" s="112" t="s">
        <v>634</v>
      </c>
      <c r="C46" s="95" t="s">
        <v>708</v>
      </c>
      <c r="D46" s="95" t="s">
        <v>711</v>
      </c>
      <c r="E46" s="95" t="s">
        <v>712</v>
      </c>
      <c r="F46" s="95" t="s">
        <v>390</v>
      </c>
      <c r="G46" s="100">
        <v>50</v>
      </c>
      <c r="H46" s="111">
        <v>25</v>
      </c>
      <c r="I46" s="111" t="s">
        <v>652</v>
      </c>
      <c r="J46" s="275"/>
    </row>
    <row r="47" spans="1:10" s="4" customFormat="1" ht="138">
      <c r="A47" s="98" t="s">
        <v>707</v>
      </c>
      <c r="B47" s="112" t="s">
        <v>634</v>
      </c>
      <c r="C47" s="95" t="s">
        <v>708</v>
      </c>
      <c r="D47" s="95" t="s">
        <v>713</v>
      </c>
      <c r="E47" s="95" t="s">
        <v>714</v>
      </c>
      <c r="F47" s="95" t="s">
        <v>691</v>
      </c>
      <c r="G47" s="100">
        <v>50</v>
      </c>
      <c r="H47" s="111">
        <v>25</v>
      </c>
      <c r="I47" s="111" t="s">
        <v>652</v>
      </c>
      <c r="J47" s="275"/>
    </row>
    <row r="48" spans="1:10" s="4" customFormat="1" ht="96">
      <c r="A48" s="98" t="s">
        <v>707</v>
      </c>
      <c r="B48" s="131" t="s">
        <v>634</v>
      </c>
      <c r="C48" s="112" t="s">
        <v>715</v>
      </c>
      <c r="D48" s="95" t="s">
        <v>716</v>
      </c>
      <c r="E48" s="95" t="s">
        <v>717</v>
      </c>
      <c r="F48" s="95" t="s">
        <v>390</v>
      </c>
      <c r="G48" s="100">
        <v>50</v>
      </c>
      <c r="H48" s="111">
        <v>25</v>
      </c>
      <c r="I48" s="111" t="s">
        <v>652</v>
      </c>
      <c r="J48" s="275"/>
    </row>
    <row r="49" spans="1:10" s="4" customFormat="1" ht="123.75">
      <c r="A49" s="98" t="s">
        <v>707</v>
      </c>
      <c r="B49" s="131" t="s">
        <v>634</v>
      </c>
      <c r="C49" s="112" t="s">
        <v>715</v>
      </c>
      <c r="D49" s="95" t="s">
        <v>718</v>
      </c>
      <c r="E49" s="95" t="s">
        <v>719</v>
      </c>
      <c r="F49" s="95" t="s">
        <v>720</v>
      </c>
      <c r="G49" s="100">
        <v>15</v>
      </c>
      <c r="H49" s="111">
        <v>7.5</v>
      </c>
      <c r="I49" s="111" t="s">
        <v>652</v>
      </c>
      <c r="J49" s="275"/>
    </row>
    <row r="50" spans="1:10" s="4" customFormat="1" ht="192.75">
      <c r="A50" s="98" t="s">
        <v>721</v>
      </c>
      <c r="B50" s="112" t="s">
        <v>634</v>
      </c>
      <c r="C50" s="95" t="s">
        <v>722</v>
      </c>
      <c r="D50" s="95" t="s">
        <v>723</v>
      </c>
      <c r="E50" s="95" t="s">
        <v>724</v>
      </c>
      <c r="F50" s="95" t="s">
        <v>390</v>
      </c>
      <c r="G50" s="100">
        <v>50</v>
      </c>
      <c r="H50" s="111">
        <v>16.66</v>
      </c>
      <c r="I50" s="111" t="s">
        <v>652</v>
      </c>
      <c r="J50" s="275"/>
    </row>
    <row r="51" spans="1:10" s="4" customFormat="1" ht="192.75">
      <c r="A51" s="98" t="s">
        <v>757</v>
      </c>
      <c r="B51" s="98" t="s">
        <v>758</v>
      </c>
      <c r="C51" s="95" t="s">
        <v>759</v>
      </c>
      <c r="D51" s="95" t="s">
        <v>760</v>
      </c>
      <c r="E51" s="95" t="s">
        <v>761</v>
      </c>
      <c r="F51" s="95" t="s">
        <v>762</v>
      </c>
      <c r="G51" s="100">
        <v>50</v>
      </c>
      <c r="H51" s="111">
        <v>16.66</v>
      </c>
      <c r="I51" s="111" t="s">
        <v>772</v>
      </c>
      <c r="J51" s="275"/>
    </row>
    <row r="52" spans="1:10" s="4" customFormat="1" ht="192.75">
      <c r="A52" s="98"/>
      <c r="B52" s="112"/>
      <c r="C52" s="95"/>
      <c r="D52" s="95" t="s">
        <v>763</v>
      </c>
      <c r="E52" s="95" t="s">
        <v>764</v>
      </c>
      <c r="F52" s="95" t="s">
        <v>762</v>
      </c>
      <c r="G52" s="100">
        <v>50</v>
      </c>
      <c r="H52" s="111">
        <v>16.66</v>
      </c>
      <c r="I52" s="111" t="s">
        <v>772</v>
      </c>
      <c r="J52" s="275"/>
    </row>
    <row r="53" spans="1:10" s="4" customFormat="1" ht="234">
      <c r="A53" s="98" t="s">
        <v>765</v>
      </c>
      <c r="B53" s="112" t="s">
        <v>766</v>
      </c>
      <c r="C53" s="95" t="s">
        <v>767</v>
      </c>
      <c r="D53" s="95" t="s">
        <v>768</v>
      </c>
      <c r="E53" s="95" t="s">
        <v>769</v>
      </c>
      <c r="F53" s="95" t="s">
        <v>762</v>
      </c>
      <c r="G53" s="100">
        <v>50</v>
      </c>
      <c r="H53" s="111">
        <v>25</v>
      </c>
      <c r="I53" s="111" t="s">
        <v>772</v>
      </c>
      <c r="J53" s="275"/>
    </row>
    <row r="54" spans="1:10" s="4" customFormat="1" ht="409.5">
      <c r="A54" s="98"/>
      <c r="B54" s="112"/>
      <c r="C54" s="95"/>
      <c r="D54" s="95" t="s">
        <v>770</v>
      </c>
      <c r="E54" s="131" t="s">
        <v>771</v>
      </c>
      <c r="F54" s="95" t="s">
        <v>762</v>
      </c>
      <c r="G54" s="100">
        <v>50</v>
      </c>
      <c r="H54" s="111">
        <v>25</v>
      </c>
      <c r="I54" s="111" t="s">
        <v>772</v>
      </c>
      <c r="J54" s="275"/>
    </row>
    <row r="55" spans="1:10" s="4" customFormat="1" ht="289.5">
      <c r="A55" s="98" t="s">
        <v>772</v>
      </c>
      <c r="B55" s="112" t="s">
        <v>311</v>
      </c>
      <c r="C55" s="95" t="s">
        <v>773</v>
      </c>
      <c r="D55" s="95" t="s">
        <v>774</v>
      </c>
      <c r="E55" s="389" t="s">
        <v>775</v>
      </c>
      <c r="F55" s="131" t="s">
        <v>762</v>
      </c>
      <c r="G55" s="100">
        <v>50</v>
      </c>
      <c r="H55" s="111">
        <v>50</v>
      </c>
      <c r="I55" s="111" t="s">
        <v>772</v>
      </c>
      <c r="J55" s="275"/>
    </row>
    <row r="56" spans="1:10" s="4" customFormat="1" ht="220.5">
      <c r="A56" s="98"/>
      <c r="B56" s="112"/>
      <c r="C56" s="95"/>
      <c r="D56" s="95" t="s">
        <v>776</v>
      </c>
      <c r="E56" s="131" t="s">
        <v>777</v>
      </c>
      <c r="F56" s="131" t="s">
        <v>762</v>
      </c>
      <c r="G56" s="100">
        <v>50</v>
      </c>
      <c r="H56" s="111">
        <v>50</v>
      </c>
      <c r="I56" s="111" t="s">
        <v>772</v>
      </c>
      <c r="J56" s="275"/>
    </row>
    <row r="57" spans="1:10" s="4" customFormat="1" ht="207">
      <c r="A57" s="131" t="s">
        <v>800</v>
      </c>
      <c r="B57" s="112" t="s">
        <v>311</v>
      </c>
      <c r="C57" s="98" t="s">
        <v>801</v>
      </c>
      <c r="D57" s="95" t="s">
        <v>802</v>
      </c>
      <c r="E57" s="95" t="s">
        <v>803</v>
      </c>
      <c r="F57" s="95" t="s">
        <v>691</v>
      </c>
      <c r="G57" s="100">
        <v>50</v>
      </c>
      <c r="H57" s="111">
        <v>8.33</v>
      </c>
      <c r="I57" s="111" t="s">
        <v>799</v>
      </c>
      <c r="J57" s="275"/>
    </row>
    <row r="58" spans="1:10" s="4" customFormat="1" ht="69">
      <c r="A58" s="98" t="s">
        <v>207</v>
      </c>
      <c r="B58" s="112"/>
      <c r="C58" s="95" t="s">
        <v>208</v>
      </c>
      <c r="D58" s="389" t="s">
        <v>926</v>
      </c>
      <c r="E58" s="462" t="s">
        <v>927</v>
      </c>
      <c r="F58" s="95" t="s">
        <v>928</v>
      </c>
      <c r="G58" s="100">
        <v>50</v>
      </c>
      <c r="H58" s="111">
        <v>16.66</v>
      </c>
      <c r="I58" s="111" t="s">
        <v>185</v>
      </c>
      <c r="J58" s="275"/>
    </row>
    <row r="59" spans="1:10" s="4" customFormat="1" ht="110.25">
      <c r="A59" s="98" t="s">
        <v>929</v>
      </c>
      <c r="B59" s="112"/>
      <c r="C59" s="95" t="s">
        <v>930</v>
      </c>
      <c r="D59" s="95" t="s">
        <v>931</v>
      </c>
      <c r="E59" s="462" t="s">
        <v>932</v>
      </c>
      <c r="F59" s="95" t="s">
        <v>390</v>
      </c>
      <c r="G59" s="100">
        <v>50</v>
      </c>
      <c r="H59" s="111">
        <v>8.33</v>
      </c>
      <c r="I59" s="111" t="s">
        <v>185</v>
      </c>
      <c r="J59" s="275"/>
    </row>
    <row r="60" spans="1:10" s="4" customFormat="1" ht="179.25">
      <c r="A60" s="98" t="s">
        <v>1058</v>
      </c>
      <c r="B60" s="112" t="s">
        <v>311</v>
      </c>
      <c r="C60" s="95" t="s">
        <v>554</v>
      </c>
      <c r="D60" s="95" t="s">
        <v>555</v>
      </c>
      <c r="E60" s="392" t="s">
        <v>556</v>
      </c>
      <c r="F60" s="95" t="s">
        <v>390</v>
      </c>
      <c r="G60" s="100">
        <v>50</v>
      </c>
      <c r="H60" s="111">
        <v>12.5</v>
      </c>
      <c r="I60" s="111" t="s">
        <v>1057</v>
      </c>
      <c r="J60" s="275"/>
    </row>
    <row r="61" spans="1:10" s="4" customFormat="1" ht="82.5">
      <c r="A61" s="98" t="s">
        <v>1058</v>
      </c>
      <c r="B61" s="112" t="s">
        <v>311</v>
      </c>
      <c r="C61" s="95" t="s">
        <v>554</v>
      </c>
      <c r="D61" s="95" t="s">
        <v>557</v>
      </c>
      <c r="E61" s="392" t="s">
        <v>558</v>
      </c>
      <c r="F61" s="95" t="s">
        <v>390</v>
      </c>
      <c r="G61" s="100">
        <v>50</v>
      </c>
      <c r="H61" s="111">
        <v>12.5</v>
      </c>
      <c r="I61" s="111" t="s">
        <v>1057</v>
      </c>
      <c r="J61" s="275"/>
    </row>
    <row r="62" spans="1:10" s="4" customFormat="1" ht="54.75">
      <c r="A62" s="98" t="s">
        <v>1105</v>
      </c>
      <c r="B62" s="112" t="s">
        <v>311</v>
      </c>
      <c r="C62" s="98" t="s">
        <v>1106</v>
      </c>
      <c r="D62" s="95" t="s">
        <v>1107</v>
      </c>
      <c r="E62" s="95" t="s">
        <v>1108</v>
      </c>
      <c r="F62" s="95" t="s">
        <v>1109</v>
      </c>
      <c r="G62" s="100">
        <v>50</v>
      </c>
      <c r="H62" s="111">
        <v>7.14</v>
      </c>
      <c r="I62" s="111" t="s">
        <v>1082</v>
      </c>
      <c r="J62" s="275"/>
    </row>
    <row r="63" spans="1:10" s="4" customFormat="1" ht="207">
      <c r="A63" s="98" t="s">
        <v>1110</v>
      </c>
      <c r="B63" s="112" t="s">
        <v>311</v>
      </c>
      <c r="C63" s="98" t="s">
        <v>1111</v>
      </c>
      <c r="D63" s="95" t="s">
        <v>1112</v>
      </c>
      <c r="E63" s="95" t="s">
        <v>1113</v>
      </c>
      <c r="F63" s="95" t="s">
        <v>1114</v>
      </c>
      <c r="G63" s="100">
        <v>50</v>
      </c>
      <c r="H63" s="111">
        <v>7.14</v>
      </c>
      <c r="I63" s="111" t="s">
        <v>1082</v>
      </c>
      <c r="J63" s="275"/>
    </row>
    <row r="64" spans="1:10" s="4" customFormat="1" ht="123.75">
      <c r="A64" s="98" t="s">
        <v>1218</v>
      </c>
      <c r="B64" s="112" t="s">
        <v>311</v>
      </c>
      <c r="C64" s="95" t="s">
        <v>1219</v>
      </c>
      <c r="D64" s="95" t="s">
        <v>1220</v>
      </c>
      <c r="E64" s="95" t="s">
        <v>1221</v>
      </c>
      <c r="F64" s="95" t="s">
        <v>1222</v>
      </c>
      <c r="G64" s="100">
        <v>50</v>
      </c>
      <c r="H64" s="111">
        <v>10</v>
      </c>
      <c r="I64" s="111" t="s">
        <v>1217</v>
      </c>
      <c r="J64" s="275"/>
    </row>
    <row r="65" spans="1:10" s="4" customFormat="1" ht="220.5">
      <c r="A65" s="98" t="s">
        <v>1616</v>
      </c>
      <c r="B65" s="112" t="s">
        <v>1461</v>
      </c>
      <c r="C65" s="95" t="s">
        <v>1617</v>
      </c>
      <c r="D65" s="95" t="s">
        <v>1618</v>
      </c>
      <c r="E65" s="95" t="s">
        <v>1619</v>
      </c>
      <c r="F65" s="95" t="s">
        <v>928</v>
      </c>
      <c r="G65" s="100">
        <v>50</v>
      </c>
      <c r="H65" s="111">
        <v>6.25</v>
      </c>
      <c r="I65" s="111" t="s">
        <v>495</v>
      </c>
      <c r="J65" s="275"/>
    </row>
    <row r="66" spans="1:10" s="4" customFormat="1" ht="220.5">
      <c r="A66" s="98" t="s">
        <v>1616</v>
      </c>
      <c r="B66" s="112" t="s">
        <v>1461</v>
      </c>
      <c r="C66" s="95" t="s">
        <v>1617</v>
      </c>
      <c r="D66" s="95" t="s">
        <v>1620</v>
      </c>
      <c r="E66" s="95" t="s">
        <v>1621</v>
      </c>
      <c r="F66" s="95" t="s">
        <v>928</v>
      </c>
      <c r="G66" s="100">
        <v>50</v>
      </c>
      <c r="H66" s="111">
        <v>6.25</v>
      </c>
      <c r="I66" s="111" t="s">
        <v>495</v>
      </c>
      <c r="J66" s="275"/>
    </row>
    <row r="67" spans="1:10" s="4" customFormat="1" ht="220.5">
      <c r="A67" s="98" t="s">
        <v>1622</v>
      </c>
      <c r="B67" s="112" t="s">
        <v>1461</v>
      </c>
      <c r="C67" s="95" t="s">
        <v>1617</v>
      </c>
      <c r="D67" s="95" t="s">
        <v>1623</v>
      </c>
      <c r="E67" s="95" t="s">
        <v>670</v>
      </c>
      <c r="F67" s="95" t="s">
        <v>928</v>
      </c>
      <c r="G67" s="100">
        <v>50</v>
      </c>
      <c r="H67" s="111">
        <v>6.25</v>
      </c>
      <c r="I67" s="111" t="s">
        <v>495</v>
      </c>
      <c r="J67" s="275"/>
    </row>
    <row r="68" spans="1:10" s="4" customFormat="1" ht="207">
      <c r="A68" s="98" t="s">
        <v>3486</v>
      </c>
      <c r="B68" s="112" t="s">
        <v>1461</v>
      </c>
      <c r="C68" s="95" t="s">
        <v>1624</v>
      </c>
      <c r="D68" s="95" t="s">
        <v>1625</v>
      </c>
      <c r="E68" s="95" t="s">
        <v>1626</v>
      </c>
      <c r="F68" s="95" t="s">
        <v>1627</v>
      </c>
      <c r="G68" s="100">
        <v>50</v>
      </c>
      <c r="H68" s="111">
        <v>12.5</v>
      </c>
      <c r="I68" s="111" t="s">
        <v>495</v>
      </c>
      <c r="J68" s="275"/>
    </row>
    <row r="69" spans="1:10" s="4" customFormat="1" ht="165">
      <c r="A69" s="98" t="s">
        <v>1628</v>
      </c>
      <c r="B69" s="112" t="s">
        <v>1461</v>
      </c>
      <c r="C69" s="95" t="s">
        <v>1629</v>
      </c>
      <c r="D69" s="95" t="s">
        <v>1630</v>
      </c>
      <c r="E69" s="95" t="s">
        <v>1631</v>
      </c>
      <c r="F69" s="95" t="s">
        <v>1632</v>
      </c>
      <c r="G69" s="100">
        <v>15</v>
      </c>
      <c r="H69" s="111">
        <v>15</v>
      </c>
      <c r="I69" s="111" t="s">
        <v>495</v>
      </c>
      <c r="J69" s="275"/>
    </row>
    <row r="70" spans="1:10" s="4" customFormat="1" ht="165">
      <c r="A70" s="98" t="s">
        <v>1633</v>
      </c>
      <c r="B70" s="112" t="s">
        <v>1461</v>
      </c>
      <c r="C70" s="95" t="s">
        <v>1634</v>
      </c>
      <c r="D70" s="95" t="s">
        <v>1635</v>
      </c>
      <c r="E70" s="95" t="s">
        <v>1636</v>
      </c>
      <c r="F70" s="95" t="s">
        <v>928</v>
      </c>
      <c r="G70" s="100">
        <v>50</v>
      </c>
      <c r="H70" s="111">
        <v>8.33</v>
      </c>
      <c r="I70" s="111" t="s">
        <v>495</v>
      </c>
      <c r="J70" s="275"/>
    </row>
    <row r="71" spans="1:10" s="4" customFormat="1" ht="220.5">
      <c r="A71" s="98" t="s">
        <v>1637</v>
      </c>
      <c r="B71" s="112" t="s">
        <v>1461</v>
      </c>
      <c r="C71" s="95" t="s">
        <v>1638</v>
      </c>
      <c r="D71" s="95" t="s">
        <v>1639</v>
      </c>
      <c r="E71" s="95" t="s">
        <v>1640</v>
      </c>
      <c r="F71" s="95" t="s">
        <v>1641</v>
      </c>
      <c r="G71" s="100">
        <v>15</v>
      </c>
      <c r="H71" s="111">
        <v>15</v>
      </c>
      <c r="I71" s="111" t="s">
        <v>495</v>
      </c>
      <c r="J71" s="275"/>
    </row>
    <row r="72" spans="1:10" s="4" customFormat="1" ht="276">
      <c r="A72" s="90" t="s">
        <v>3487</v>
      </c>
      <c r="B72" s="112" t="s">
        <v>1461</v>
      </c>
      <c r="C72" s="131" t="s">
        <v>1642</v>
      </c>
      <c r="D72" s="131" t="s">
        <v>1643</v>
      </c>
      <c r="E72" s="148" t="s">
        <v>1644</v>
      </c>
      <c r="F72" s="95" t="s">
        <v>1645</v>
      </c>
      <c r="G72" s="100">
        <v>50</v>
      </c>
      <c r="H72" s="111">
        <v>6.25</v>
      </c>
      <c r="I72" s="111" t="s">
        <v>1447</v>
      </c>
      <c r="J72" s="275"/>
    </row>
    <row r="73" spans="1:10" s="4" customFormat="1" ht="138">
      <c r="A73" s="90" t="s">
        <v>3487</v>
      </c>
      <c r="B73" s="112" t="s">
        <v>1461</v>
      </c>
      <c r="C73" s="131" t="s">
        <v>1642</v>
      </c>
      <c r="D73" s="112" t="s">
        <v>3484</v>
      </c>
      <c r="E73" s="95" t="s">
        <v>1646</v>
      </c>
      <c r="F73" s="95" t="s">
        <v>1645</v>
      </c>
      <c r="G73" s="100">
        <v>50</v>
      </c>
      <c r="H73" s="111">
        <v>6.25</v>
      </c>
      <c r="I73" s="111" t="s">
        <v>1447</v>
      </c>
      <c r="J73" s="275"/>
    </row>
    <row r="74" spans="1:10" s="4" customFormat="1" ht="165">
      <c r="A74" s="90" t="s">
        <v>3487</v>
      </c>
      <c r="B74" s="112" t="s">
        <v>1461</v>
      </c>
      <c r="C74" s="131" t="s">
        <v>1642</v>
      </c>
      <c r="D74" s="98" t="s">
        <v>3485</v>
      </c>
      <c r="E74" s="95" t="s">
        <v>1647</v>
      </c>
      <c r="F74" s="95" t="s">
        <v>1645</v>
      </c>
      <c r="G74" s="100">
        <v>50</v>
      </c>
      <c r="H74" s="111">
        <v>6.25</v>
      </c>
      <c r="I74" s="111" t="s">
        <v>1447</v>
      </c>
      <c r="J74" s="275"/>
    </row>
    <row r="75" spans="1:10" s="4" customFormat="1" ht="192.75">
      <c r="A75" s="90" t="s">
        <v>1648</v>
      </c>
      <c r="B75" s="112" t="s">
        <v>1461</v>
      </c>
      <c r="C75" s="131" t="s">
        <v>1649</v>
      </c>
      <c r="D75" s="98" t="s">
        <v>1650</v>
      </c>
      <c r="E75" s="95" t="s">
        <v>1651</v>
      </c>
      <c r="F75" s="95" t="s">
        <v>1645</v>
      </c>
      <c r="G75" s="100">
        <v>50</v>
      </c>
      <c r="H75" s="111">
        <v>6.25</v>
      </c>
      <c r="I75" s="111" t="s">
        <v>1447</v>
      </c>
      <c r="J75" s="275"/>
    </row>
    <row r="76" spans="1:10" s="4" customFormat="1" ht="192.75">
      <c r="A76" s="90" t="s">
        <v>1652</v>
      </c>
      <c r="B76" s="112" t="s">
        <v>1461</v>
      </c>
      <c r="C76" s="131" t="s">
        <v>1649</v>
      </c>
      <c r="D76" s="98" t="s">
        <v>1653</v>
      </c>
      <c r="E76" s="95" t="s">
        <v>1654</v>
      </c>
      <c r="F76" s="95" t="s">
        <v>390</v>
      </c>
      <c r="G76" s="100">
        <v>50</v>
      </c>
      <c r="H76" s="111">
        <v>6.25</v>
      </c>
      <c r="I76" s="111" t="s">
        <v>1447</v>
      </c>
      <c r="J76" s="275"/>
    </row>
    <row r="77" spans="1:10" s="4" customFormat="1" ht="192.75">
      <c r="A77" s="90" t="s">
        <v>1655</v>
      </c>
      <c r="B77" s="112" t="s">
        <v>1461</v>
      </c>
      <c r="C77" s="131" t="s">
        <v>1649</v>
      </c>
      <c r="D77" s="112" t="s">
        <v>3484</v>
      </c>
      <c r="E77" s="95" t="s">
        <v>1656</v>
      </c>
      <c r="F77" s="95" t="s">
        <v>1645</v>
      </c>
      <c r="G77" s="100">
        <v>50</v>
      </c>
      <c r="H77" s="111">
        <v>6.25</v>
      </c>
      <c r="I77" s="111" t="s">
        <v>1447</v>
      </c>
      <c r="J77" s="275"/>
    </row>
    <row r="78" spans="1:10" s="4" customFormat="1" ht="110.25">
      <c r="A78" s="90" t="s">
        <v>1657</v>
      </c>
      <c r="B78" s="112" t="s">
        <v>1461</v>
      </c>
      <c r="C78" s="131" t="s">
        <v>1649</v>
      </c>
      <c r="D78" s="98" t="s">
        <v>1658</v>
      </c>
      <c r="E78" s="95" t="s">
        <v>1659</v>
      </c>
      <c r="F78" s="95" t="s">
        <v>390</v>
      </c>
      <c r="G78" s="100">
        <v>50</v>
      </c>
      <c r="H78" s="111">
        <v>6.25</v>
      </c>
      <c r="I78" s="111" t="s">
        <v>1447</v>
      </c>
      <c r="J78" s="275"/>
    </row>
    <row r="79" spans="1:10" s="4" customFormat="1" ht="192.75">
      <c r="A79" s="388" t="s">
        <v>3488</v>
      </c>
      <c r="B79" s="131" t="s">
        <v>1461</v>
      </c>
      <c r="C79" s="132" t="s">
        <v>1660</v>
      </c>
      <c r="D79" s="131" t="s">
        <v>1661</v>
      </c>
      <c r="E79" s="95" t="s">
        <v>1662</v>
      </c>
      <c r="F79" s="95" t="s">
        <v>390</v>
      </c>
      <c r="G79" s="100">
        <v>50</v>
      </c>
      <c r="H79" s="111">
        <v>6.25</v>
      </c>
      <c r="I79" s="111" t="s">
        <v>1447</v>
      </c>
      <c r="J79" s="275"/>
    </row>
    <row r="80" spans="1:10" s="4" customFormat="1" ht="207">
      <c r="A80" s="388" t="s">
        <v>3489</v>
      </c>
      <c r="B80" s="112" t="s">
        <v>1461</v>
      </c>
      <c r="C80" s="132" t="s">
        <v>1663</v>
      </c>
      <c r="D80" s="131" t="s">
        <v>1664</v>
      </c>
      <c r="E80" s="95" t="s">
        <v>1665</v>
      </c>
      <c r="F80" s="95" t="s">
        <v>390</v>
      </c>
      <c r="G80" s="100">
        <v>50</v>
      </c>
      <c r="H80" s="111">
        <v>5.56</v>
      </c>
      <c r="I80" s="111" t="s">
        <v>1448</v>
      </c>
      <c r="J80" s="275"/>
    </row>
    <row r="81" spans="1:10" s="4" customFormat="1" ht="276">
      <c r="A81" s="90" t="s">
        <v>3487</v>
      </c>
      <c r="B81" s="112" t="s">
        <v>1461</v>
      </c>
      <c r="C81" s="131" t="s">
        <v>1642</v>
      </c>
      <c r="D81" s="131" t="s">
        <v>1643</v>
      </c>
      <c r="E81" s="148" t="s">
        <v>1644</v>
      </c>
      <c r="F81" s="95" t="s">
        <v>1645</v>
      </c>
      <c r="G81" s="100">
        <v>50</v>
      </c>
      <c r="H81" s="111">
        <v>6.25</v>
      </c>
      <c r="I81" s="111" t="s">
        <v>1448</v>
      </c>
      <c r="J81" s="275"/>
    </row>
    <row r="82" spans="1:10" s="4" customFormat="1" ht="138">
      <c r="A82" s="90" t="s">
        <v>3487</v>
      </c>
      <c r="B82" s="112" t="s">
        <v>1461</v>
      </c>
      <c r="C82" s="131" t="s">
        <v>1642</v>
      </c>
      <c r="D82" s="112" t="s">
        <v>3484</v>
      </c>
      <c r="E82" s="95" t="s">
        <v>1646</v>
      </c>
      <c r="F82" s="95" t="s">
        <v>1645</v>
      </c>
      <c r="G82" s="100">
        <v>50</v>
      </c>
      <c r="H82" s="111">
        <v>6.25</v>
      </c>
      <c r="I82" s="111" t="s">
        <v>1448</v>
      </c>
      <c r="J82" s="275"/>
    </row>
    <row r="83" spans="1:10" s="4" customFormat="1" ht="165">
      <c r="A83" s="90" t="s">
        <v>3487</v>
      </c>
      <c r="B83" s="112" t="s">
        <v>1461</v>
      </c>
      <c r="C83" s="131" t="s">
        <v>1642</v>
      </c>
      <c r="D83" s="98" t="s">
        <v>3485</v>
      </c>
      <c r="E83" s="95" t="s">
        <v>1647</v>
      </c>
      <c r="F83" s="95" t="s">
        <v>1645</v>
      </c>
      <c r="G83" s="100">
        <v>50</v>
      </c>
      <c r="H83" s="111">
        <v>6.25</v>
      </c>
      <c r="I83" s="111" t="s">
        <v>1448</v>
      </c>
      <c r="J83" s="275"/>
    </row>
    <row r="84" spans="1:10" s="4" customFormat="1" ht="207">
      <c r="A84" s="101" t="s">
        <v>3490</v>
      </c>
      <c r="B84" s="112" t="s">
        <v>1461</v>
      </c>
      <c r="C84" s="101" t="s">
        <v>1666</v>
      </c>
      <c r="D84" s="131" t="s">
        <v>3508</v>
      </c>
      <c r="E84" s="95" t="s">
        <v>1667</v>
      </c>
      <c r="F84" s="95" t="s">
        <v>390</v>
      </c>
      <c r="G84" s="100">
        <v>50</v>
      </c>
      <c r="H84" s="111">
        <v>10</v>
      </c>
      <c r="I84" s="111" t="s">
        <v>1448</v>
      </c>
      <c r="J84" s="275"/>
    </row>
    <row r="85" spans="1:10" s="4" customFormat="1" ht="207">
      <c r="A85" s="101" t="s">
        <v>3491</v>
      </c>
      <c r="B85" s="112" t="s">
        <v>1461</v>
      </c>
      <c r="C85" s="101" t="s">
        <v>1668</v>
      </c>
      <c r="D85" s="131" t="s">
        <v>3508</v>
      </c>
      <c r="E85" s="95" t="s">
        <v>1667</v>
      </c>
      <c r="F85" s="95" t="s">
        <v>390</v>
      </c>
      <c r="G85" s="100">
        <v>50</v>
      </c>
      <c r="H85" s="111">
        <v>7.14</v>
      </c>
      <c r="I85" s="111" t="s">
        <v>1448</v>
      </c>
      <c r="J85" s="275"/>
    </row>
    <row r="86" spans="1:10" s="4" customFormat="1" ht="220.5">
      <c r="A86" s="388" t="s">
        <v>3492</v>
      </c>
      <c r="B86" s="112" t="s">
        <v>1461</v>
      </c>
      <c r="C86" s="132" t="s">
        <v>1669</v>
      </c>
      <c r="D86" s="474" t="s">
        <v>1670</v>
      </c>
      <c r="E86" s="95" t="s">
        <v>1671</v>
      </c>
      <c r="F86" s="95" t="s">
        <v>691</v>
      </c>
      <c r="G86" s="100">
        <v>50</v>
      </c>
      <c r="H86" s="111">
        <v>8.33</v>
      </c>
      <c r="I86" s="111" t="s">
        <v>1448</v>
      </c>
      <c r="J86" s="275"/>
    </row>
    <row r="87" spans="1:10" s="4" customFormat="1" ht="409.5">
      <c r="A87" s="131" t="s">
        <v>1672</v>
      </c>
      <c r="B87" s="112" t="s">
        <v>1490</v>
      </c>
      <c r="C87" s="131" t="s">
        <v>1489</v>
      </c>
      <c r="D87" s="131" t="s">
        <v>1673</v>
      </c>
      <c r="E87" s="95" t="s">
        <v>1674</v>
      </c>
      <c r="F87" s="95" t="s">
        <v>691</v>
      </c>
      <c r="G87" s="100">
        <v>50</v>
      </c>
      <c r="H87" s="111">
        <v>5</v>
      </c>
      <c r="I87" s="111" t="s">
        <v>489</v>
      </c>
      <c r="J87" s="275"/>
    </row>
    <row r="88" spans="1:10" s="4" customFormat="1" ht="138">
      <c r="A88" s="98" t="s">
        <v>1675</v>
      </c>
      <c r="B88" s="112" t="s">
        <v>1461</v>
      </c>
      <c r="C88" s="95" t="s">
        <v>1676</v>
      </c>
      <c r="D88" s="95" t="s">
        <v>1677</v>
      </c>
      <c r="E88" s="468" t="s">
        <v>1678</v>
      </c>
      <c r="F88" s="95" t="s">
        <v>1679</v>
      </c>
      <c r="G88" s="100">
        <v>15</v>
      </c>
      <c r="H88" s="111">
        <v>5</v>
      </c>
      <c r="I88" s="111" t="s">
        <v>1454</v>
      </c>
      <c r="J88" s="275"/>
    </row>
    <row r="89" spans="1:10" s="4" customFormat="1" ht="165">
      <c r="A89" s="482" t="s">
        <v>3506</v>
      </c>
      <c r="B89" s="112" t="s">
        <v>1461</v>
      </c>
      <c r="C89" s="95" t="s">
        <v>844</v>
      </c>
      <c r="D89" s="95" t="s">
        <v>845</v>
      </c>
      <c r="E89" s="367" t="s">
        <v>846</v>
      </c>
      <c r="F89" s="95" t="s">
        <v>390</v>
      </c>
      <c r="G89" s="100">
        <v>50</v>
      </c>
      <c r="H89" s="111">
        <v>7.14</v>
      </c>
      <c r="I89" s="111" t="s">
        <v>492</v>
      </c>
      <c r="J89" s="275"/>
    </row>
    <row r="90" spans="1:10" s="4" customFormat="1" ht="110.25">
      <c r="A90" s="482" t="s">
        <v>3482</v>
      </c>
      <c r="B90" s="112" t="s">
        <v>1461</v>
      </c>
      <c r="C90" s="367" t="s">
        <v>847</v>
      </c>
      <c r="D90" s="95" t="s">
        <v>848</v>
      </c>
      <c r="E90" s="95" t="s">
        <v>849</v>
      </c>
      <c r="F90" s="95" t="s">
        <v>390</v>
      </c>
      <c r="G90" s="100">
        <v>50</v>
      </c>
      <c r="H90" s="111">
        <v>10</v>
      </c>
      <c r="I90" s="111" t="s">
        <v>492</v>
      </c>
      <c r="J90" s="275"/>
    </row>
    <row r="91" spans="1:10" s="4" customFormat="1" ht="192.75">
      <c r="A91" s="90" t="s">
        <v>1655</v>
      </c>
      <c r="B91" s="112" t="s">
        <v>1461</v>
      </c>
      <c r="C91" s="131" t="s">
        <v>1649</v>
      </c>
      <c r="D91" s="112" t="s">
        <v>3484</v>
      </c>
      <c r="E91" s="95" t="s">
        <v>1656</v>
      </c>
      <c r="F91" s="95" t="s">
        <v>1645</v>
      </c>
      <c r="G91" s="100">
        <v>50</v>
      </c>
      <c r="H91" s="111">
        <v>6.25</v>
      </c>
      <c r="I91" s="111" t="s">
        <v>1482</v>
      </c>
      <c r="J91" s="275"/>
    </row>
    <row r="92" spans="1:10" s="4" customFormat="1" ht="192.75">
      <c r="A92" s="90" t="s">
        <v>1652</v>
      </c>
      <c r="B92" s="112" t="s">
        <v>1461</v>
      </c>
      <c r="C92" s="131" t="s">
        <v>1649</v>
      </c>
      <c r="D92" s="98" t="s">
        <v>1653</v>
      </c>
      <c r="E92" s="95" t="s">
        <v>1654</v>
      </c>
      <c r="F92" s="95" t="s">
        <v>390</v>
      </c>
      <c r="G92" s="100">
        <v>50</v>
      </c>
      <c r="H92" s="111">
        <v>6.25</v>
      </c>
      <c r="I92" s="111" t="s">
        <v>1482</v>
      </c>
      <c r="J92" s="275"/>
    </row>
    <row r="93" spans="1:10" s="4" customFormat="1" ht="192.75">
      <c r="A93" s="90" t="s">
        <v>1648</v>
      </c>
      <c r="B93" s="112" t="s">
        <v>1461</v>
      </c>
      <c r="C93" s="131" t="s">
        <v>1649</v>
      </c>
      <c r="D93" s="98" t="s">
        <v>1650</v>
      </c>
      <c r="E93" s="95" t="s">
        <v>1651</v>
      </c>
      <c r="F93" s="95" t="s">
        <v>1645</v>
      </c>
      <c r="G93" s="100">
        <v>50</v>
      </c>
      <c r="H93" s="111">
        <v>6.25</v>
      </c>
      <c r="I93" s="111" t="s">
        <v>1482</v>
      </c>
      <c r="J93" s="275"/>
    </row>
    <row r="94" spans="1:10" s="4" customFormat="1" ht="110.25">
      <c r="A94" s="90" t="s">
        <v>1657</v>
      </c>
      <c r="B94" s="134" t="s">
        <v>1461</v>
      </c>
      <c r="C94" s="90" t="s">
        <v>1649</v>
      </c>
      <c r="D94" s="90" t="s">
        <v>1658</v>
      </c>
      <c r="E94" s="91" t="s">
        <v>1659</v>
      </c>
      <c r="F94" s="91" t="s">
        <v>390</v>
      </c>
      <c r="G94" s="258">
        <v>50</v>
      </c>
      <c r="H94" s="259">
        <v>6.25</v>
      </c>
      <c r="I94" s="259" t="s">
        <v>1482</v>
      </c>
      <c r="J94" s="275"/>
    </row>
    <row r="95" spans="1:9" s="275" customFormat="1" ht="151.5">
      <c r="A95" s="281" t="s">
        <v>3493</v>
      </c>
      <c r="B95" s="149" t="s">
        <v>1461</v>
      </c>
      <c r="C95" s="281" t="s">
        <v>850</v>
      </c>
      <c r="D95" s="281" t="s">
        <v>3509</v>
      </c>
      <c r="E95" s="395" t="s">
        <v>851</v>
      </c>
      <c r="F95" s="146" t="s">
        <v>852</v>
      </c>
      <c r="G95" s="266">
        <v>50</v>
      </c>
      <c r="H95" s="428">
        <v>6.25</v>
      </c>
      <c r="I95" s="428" t="s">
        <v>1462</v>
      </c>
    </row>
    <row r="96" spans="1:9" s="275" customFormat="1" ht="151.5">
      <c r="A96" s="281" t="s">
        <v>3493</v>
      </c>
      <c r="B96" s="149" t="s">
        <v>1461</v>
      </c>
      <c r="C96" s="281" t="s">
        <v>850</v>
      </c>
      <c r="D96" s="281" t="s">
        <v>3510</v>
      </c>
      <c r="E96" s="395" t="s">
        <v>853</v>
      </c>
      <c r="F96" s="146" t="s">
        <v>852</v>
      </c>
      <c r="G96" s="266">
        <v>50</v>
      </c>
      <c r="H96" s="428"/>
      <c r="I96" s="428" t="s">
        <v>1462</v>
      </c>
    </row>
    <row r="97" spans="1:9" s="275" customFormat="1" ht="151.5">
      <c r="A97" s="281" t="s">
        <v>3493</v>
      </c>
      <c r="B97" s="149" t="s">
        <v>1461</v>
      </c>
      <c r="C97" s="281" t="s">
        <v>850</v>
      </c>
      <c r="D97" s="281" t="s">
        <v>854</v>
      </c>
      <c r="E97" s="395" t="s">
        <v>855</v>
      </c>
      <c r="F97" s="146" t="s">
        <v>852</v>
      </c>
      <c r="G97" s="266">
        <v>50</v>
      </c>
      <c r="H97" s="428">
        <v>6.25</v>
      </c>
      <c r="I97" s="428" t="s">
        <v>1462</v>
      </c>
    </row>
    <row r="98" spans="1:9" s="275" customFormat="1" ht="151.5">
      <c r="A98" s="281" t="s">
        <v>3494</v>
      </c>
      <c r="B98" s="149" t="s">
        <v>1461</v>
      </c>
      <c r="C98" s="281" t="s">
        <v>3511</v>
      </c>
      <c r="D98" s="281" t="s">
        <v>854</v>
      </c>
      <c r="E98" s="395" t="s">
        <v>855</v>
      </c>
      <c r="F98" s="146" t="s">
        <v>852</v>
      </c>
      <c r="G98" s="266">
        <v>50</v>
      </c>
      <c r="H98" s="428">
        <v>6.25</v>
      </c>
      <c r="I98" s="428" t="s">
        <v>1462</v>
      </c>
    </row>
    <row r="99" spans="1:9" s="275" customFormat="1" ht="82.5">
      <c r="A99" s="281" t="s">
        <v>3495</v>
      </c>
      <c r="B99" s="149" t="s">
        <v>1461</v>
      </c>
      <c r="C99" s="281" t="s">
        <v>856</v>
      </c>
      <c r="D99" s="281" t="s">
        <v>3512</v>
      </c>
      <c r="E99" s="483" t="s">
        <v>857</v>
      </c>
      <c r="F99" s="146" t="s">
        <v>691</v>
      </c>
      <c r="G99" s="266">
        <v>50</v>
      </c>
      <c r="H99" s="428">
        <v>25</v>
      </c>
      <c r="I99" s="428" t="s">
        <v>1462</v>
      </c>
    </row>
    <row r="100" spans="1:9" s="275" customFormat="1" ht="261.75">
      <c r="A100" s="281" t="s">
        <v>3496</v>
      </c>
      <c r="B100" s="149" t="s">
        <v>1461</v>
      </c>
      <c r="C100" s="281" t="s">
        <v>3513</v>
      </c>
      <c r="D100" s="281" t="s">
        <v>3514</v>
      </c>
      <c r="E100" s="475" t="s">
        <v>858</v>
      </c>
      <c r="F100" s="146" t="s">
        <v>852</v>
      </c>
      <c r="G100" s="266">
        <v>50</v>
      </c>
      <c r="H100" s="428">
        <v>10</v>
      </c>
      <c r="I100" s="428" t="s">
        <v>1462</v>
      </c>
    </row>
    <row r="101" spans="1:9" s="275" customFormat="1" ht="220.5">
      <c r="A101" s="281" t="s">
        <v>859</v>
      </c>
      <c r="B101" s="149" t="s">
        <v>1461</v>
      </c>
      <c r="C101" s="281" t="s">
        <v>860</v>
      </c>
      <c r="D101" s="281" t="s">
        <v>3515</v>
      </c>
      <c r="E101" s="475" t="s">
        <v>861</v>
      </c>
      <c r="F101" s="146" t="s">
        <v>691</v>
      </c>
      <c r="G101" s="266">
        <v>50</v>
      </c>
      <c r="H101" s="428">
        <v>25</v>
      </c>
      <c r="I101" s="428" t="s">
        <v>1462</v>
      </c>
    </row>
    <row r="102" spans="1:9" s="65" customFormat="1" ht="151.5">
      <c r="A102" s="281" t="s">
        <v>3494</v>
      </c>
      <c r="B102" s="149" t="s">
        <v>1461</v>
      </c>
      <c r="C102" s="281" t="s">
        <v>862</v>
      </c>
      <c r="D102" s="281" t="s">
        <v>854</v>
      </c>
      <c r="E102" s="395" t="s">
        <v>855</v>
      </c>
      <c r="F102" s="146" t="s">
        <v>852</v>
      </c>
      <c r="G102" s="266">
        <v>50</v>
      </c>
      <c r="H102" s="428">
        <v>6.25</v>
      </c>
      <c r="I102" s="428" t="s">
        <v>1462</v>
      </c>
    </row>
    <row r="103" spans="1:9" s="65" customFormat="1" ht="192.75">
      <c r="A103" s="281" t="s">
        <v>3494</v>
      </c>
      <c r="B103" s="149" t="s">
        <v>1461</v>
      </c>
      <c r="C103" s="281" t="s">
        <v>862</v>
      </c>
      <c r="D103" s="148" t="s">
        <v>1653</v>
      </c>
      <c r="E103" s="391" t="s">
        <v>863</v>
      </c>
      <c r="F103" s="146" t="s">
        <v>852</v>
      </c>
      <c r="G103" s="266">
        <v>50</v>
      </c>
      <c r="H103" s="428">
        <v>6.25</v>
      </c>
      <c r="I103" s="428" t="s">
        <v>1462</v>
      </c>
    </row>
    <row r="104" spans="1:9" s="65" customFormat="1" ht="151.5">
      <c r="A104" s="281" t="s">
        <v>3494</v>
      </c>
      <c r="B104" s="149" t="s">
        <v>1461</v>
      </c>
      <c r="C104" s="281" t="s">
        <v>862</v>
      </c>
      <c r="D104" s="148" t="s">
        <v>1650</v>
      </c>
      <c r="E104" s="148" t="s">
        <v>1519</v>
      </c>
      <c r="F104" s="146" t="s">
        <v>852</v>
      </c>
      <c r="G104" s="266">
        <v>50</v>
      </c>
      <c r="H104" s="428">
        <v>6.25</v>
      </c>
      <c r="I104" s="428" t="s">
        <v>1462</v>
      </c>
    </row>
    <row r="105" spans="1:9" s="65" customFormat="1" ht="110.25">
      <c r="A105" s="281" t="s">
        <v>3494</v>
      </c>
      <c r="B105" s="149" t="s">
        <v>1461</v>
      </c>
      <c r="C105" s="281" t="s">
        <v>862</v>
      </c>
      <c r="D105" s="148" t="s">
        <v>1658</v>
      </c>
      <c r="E105" s="146" t="s">
        <v>1659</v>
      </c>
      <c r="F105" s="146" t="s">
        <v>852</v>
      </c>
      <c r="G105" s="266">
        <v>50</v>
      </c>
      <c r="H105" s="428">
        <v>6.25</v>
      </c>
      <c r="I105" s="428" t="s">
        <v>1462</v>
      </c>
    </row>
    <row r="106" spans="1:9" s="65" customFormat="1" ht="165">
      <c r="A106" s="148" t="s">
        <v>1633</v>
      </c>
      <c r="B106" s="149" t="s">
        <v>1461</v>
      </c>
      <c r="C106" s="146" t="s">
        <v>1634</v>
      </c>
      <c r="D106" s="146" t="s">
        <v>1635</v>
      </c>
      <c r="E106" s="146" t="s">
        <v>1636</v>
      </c>
      <c r="F106" s="281" t="s">
        <v>852</v>
      </c>
      <c r="G106" s="266">
        <v>50</v>
      </c>
      <c r="H106" s="428">
        <v>8.33</v>
      </c>
      <c r="I106" s="428" t="s">
        <v>1462</v>
      </c>
    </row>
    <row r="107" spans="1:10" ht="207">
      <c r="A107" s="98" t="s">
        <v>2209</v>
      </c>
      <c r="B107" s="112" t="s">
        <v>2016</v>
      </c>
      <c r="C107" s="367" t="s">
        <v>2210</v>
      </c>
      <c r="D107" s="131" t="s">
        <v>2211</v>
      </c>
      <c r="E107" s="95" t="s">
        <v>2212</v>
      </c>
      <c r="F107" s="95" t="s">
        <v>390</v>
      </c>
      <c r="G107" s="100">
        <v>50</v>
      </c>
      <c r="H107" s="111">
        <v>12.5</v>
      </c>
      <c r="I107" s="134" t="s">
        <v>1997</v>
      </c>
      <c r="J107" s="65"/>
    </row>
    <row r="108" spans="1:10" ht="123.75">
      <c r="A108" s="98" t="s">
        <v>2209</v>
      </c>
      <c r="B108" s="112" t="s">
        <v>2016</v>
      </c>
      <c r="C108" s="367" t="s">
        <v>2210</v>
      </c>
      <c r="D108" s="95" t="s">
        <v>2213</v>
      </c>
      <c r="E108" s="95" t="s">
        <v>2214</v>
      </c>
      <c r="F108" s="95" t="s">
        <v>390</v>
      </c>
      <c r="G108" s="100">
        <v>50</v>
      </c>
      <c r="H108" s="111">
        <v>12.5</v>
      </c>
      <c r="I108" s="134" t="s">
        <v>1997</v>
      </c>
      <c r="J108" s="65"/>
    </row>
    <row r="109" spans="1:10" ht="207">
      <c r="A109" s="131" t="s">
        <v>2215</v>
      </c>
      <c r="B109" s="112" t="s">
        <v>2016</v>
      </c>
      <c r="C109" s="367" t="s">
        <v>2216</v>
      </c>
      <c r="D109" s="131" t="s">
        <v>2217</v>
      </c>
      <c r="E109" s="95" t="s">
        <v>932</v>
      </c>
      <c r="F109" s="95" t="s">
        <v>390</v>
      </c>
      <c r="G109" s="100">
        <v>50</v>
      </c>
      <c r="H109" s="111">
        <v>8.33</v>
      </c>
      <c r="I109" s="134" t="s">
        <v>1997</v>
      </c>
      <c r="J109" s="65"/>
    </row>
    <row r="110" spans="1:10" ht="220.5">
      <c r="A110" s="131" t="s">
        <v>2218</v>
      </c>
      <c r="B110" s="112" t="s">
        <v>2016</v>
      </c>
      <c r="C110" s="131" t="s">
        <v>2029</v>
      </c>
      <c r="D110" s="131" t="s">
        <v>2219</v>
      </c>
      <c r="E110" s="95" t="s">
        <v>2220</v>
      </c>
      <c r="F110" s="95" t="s">
        <v>390</v>
      </c>
      <c r="G110" s="100">
        <v>50</v>
      </c>
      <c r="H110" s="111">
        <v>10</v>
      </c>
      <c r="I110" s="134" t="s">
        <v>1997</v>
      </c>
      <c r="J110" s="65"/>
    </row>
    <row r="111" spans="1:10" ht="110.25">
      <c r="A111" s="98" t="s">
        <v>2221</v>
      </c>
      <c r="B111" s="112" t="s">
        <v>2016</v>
      </c>
      <c r="C111" s="467" t="s">
        <v>2222</v>
      </c>
      <c r="D111" s="95" t="s">
        <v>2223</v>
      </c>
      <c r="E111" s="95" t="s">
        <v>2224</v>
      </c>
      <c r="F111" s="95" t="s">
        <v>409</v>
      </c>
      <c r="G111" s="100">
        <v>15</v>
      </c>
      <c r="H111" s="111">
        <v>3.75</v>
      </c>
      <c r="I111" s="134" t="s">
        <v>1997</v>
      </c>
      <c r="J111" s="65"/>
    </row>
    <row r="112" spans="1:10" ht="151.5">
      <c r="A112" s="98" t="s">
        <v>2225</v>
      </c>
      <c r="B112" s="112" t="s">
        <v>1236</v>
      </c>
      <c r="C112" s="95" t="s">
        <v>2226</v>
      </c>
      <c r="D112" s="95" t="s">
        <v>2227</v>
      </c>
      <c r="E112" s="95" t="s">
        <v>2228</v>
      </c>
      <c r="F112" s="95" t="s">
        <v>928</v>
      </c>
      <c r="G112" s="100">
        <v>50</v>
      </c>
      <c r="H112" s="111">
        <f>G112/4</f>
        <v>12.5</v>
      </c>
      <c r="I112" s="134" t="s">
        <v>2014</v>
      </c>
      <c r="J112" s="65"/>
    </row>
    <row r="113" spans="1:10" ht="192.75">
      <c r="A113" s="98" t="s">
        <v>2225</v>
      </c>
      <c r="B113" s="112" t="s">
        <v>1236</v>
      </c>
      <c r="C113" s="95" t="s">
        <v>2226</v>
      </c>
      <c r="D113" s="95" t="s">
        <v>2229</v>
      </c>
      <c r="E113" s="95" t="s">
        <v>2230</v>
      </c>
      <c r="F113" s="95" t="s">
        <v>928</v>
      </c>
      <c r="G113" s="100">
        <v>50</v>
      </c>
      <c r="H113" s="111">
        <f>G113/4</f>
        <v>12.5</v>
      </c>
      <c r="I113" s="134" t="s">
        <v>2014</v>
      </c>
      <c r="J113" s="65"/>
    </row>
    <row r="114" spans="1:10" ht="207">
      <c r="A114" s="394" t="s">
        <v>2231</v>
      </c>
      <c r="B114" s="112" t="s">
        <v>1236</v>
      </c>
      <c r="C114" s="95" t="s">
        <v>2232</v>
      </c>
      <c r="D114" s="95" t="s">
        <v>2233</v>
      </c>
      <c r="E114" s="392" t="s">
        <v>2234</v>
      </c>
      <c r="F114" s="95" t="s">
        <v>928</v>
      </c>
      <c r="G114" s="100">
        <v>50</v>
      </c>
      <c r="H114" s="111">
        <f>G114/7</f>
        <v>7.142857142857143</v>
      </c>
      <c r="I114" s="134" t="s">
        <v>2014</v>
      </c>
      <c r="J114" s="65"/>
    </row>
    <row r="115" spans="1:10" ht="110.25">
      <c r="A115" s="394" t="s">
        <v>2231</v>
      </c>
      <c r="B115" s="112" t="s">
        <v>1236</v>
      </c>
      <c r="C115" s="95" t="s">
        <v>2232</v>
      </c>
      <c r="D115" s="95" t="s">
        <v>2235</v>
      </c>
      <c r="E115" s="392" t="s">
        <v>2236</v>
      </c>
      <c r="F115" s="95" t="s">
        <v>131</v>
      </c>
      <c r="G115" s="100">
        <v>50</v>
      </c>
      <c r="H115" s="111">
        <f>G115/7</f>
        <v>7.142857142857143</v>
      </c>
      <c r="I115" s="134" t="s">
        <v>2014</v>
      </c>
      <c r="J115" s="65"/>
    </row>
    <row r="116" spans="1:10" ht="138">
      <c r="A116" s="98" t="s">
        <v>2237</v>
      </c>
      <c r="B116" s="112" t="s">
        <v>1236</v>
      </c>
      <c r="C116" s="95" t="s">
        <v>2238</v>
      </c>
      <c r="D116" s="95" t="s">
        <v>2239</v>
      </c>
      <c r="E116" s="392" t="s">
        <v>2240</v>
      </c>
      <c r="F116" s="95" t="s">
        <v>928</v>
      </c>
      <c r="G116" s="100">
        <v>50</v>
      </c>
      <c r="H116" s="111">
        <f>G116/4</f>
        <v>12.5</v>
      </c>
      <c r="I116" s="134" t="s">
        <v>2014</v>
      </c>
      <c r="J116" s="65"/>
    </row>
    <row r="117" spans="1:10" ht="123.75">
      <c r="A117" s="394" t="s">
        <v>2241</v>
      </c>
      <c r="B117" s="112" t="s">
        <v>1236</v>
      </c>
      <c r="C117" s="95" t="s">
        <v>2242</v>
      </c>
      <c r="D117" s="95" t="s">
        <v>2243</v>
      </c>
      <c r="E117" s="392" t="s">
        <v>2244</v>
      </c>
      <c r="F117" s="95" t="s">
        <v>928</v>
      </c>
      <c r="G117" s="100">
        <v>50</v>
      </c>
      <c r="H117" s="111">
        <f>G117/4</f>
        <v>12.5</v>
      </c>
      <c r="I117" s="134" t="s">
        <v>2014</v>
      </c>
      <c r="J117" s="65"/>
    </row>
    <row r="118" spans="1:10" ht="151.5">
      <c r="A118" s="394" t="s">
        <v>2241</v>
      </c>
      <c r="B118" s="112" t="s">
        <v>1236</v>
      </c>
      <c r="C118" s="95" t="s">
        <v>2242</v>
      </c>
      <c r="D118" s="95" t="s">
        <v>2245</v>
      </c>
      <c r="E118" s="392" t="s">
        <v>2246</v>
      </c>
      <c r="F118" s="95" t="s">
        <v>928</v>
      </c>
      <c r="G118" s="100">
        <v>50</v>
      </c>
      <c r="H118" s="111">
        <f>G118/4</f>
        <v>12.5</v>
      </c>
      <c r="I118" s="134" t="s">
        <v>2014</v>
      </c>
      <c r="J118" s="65"/>
    </row>
    <row r="119" spans="1:10" ht="192.75">
      <c r="A119" s="394" t="s">
        <v>2247</v>
      </c>
      <c r="B119" s="112" t="s">
        <v>1236</v>
      </c>
      <c r="C119" s="394" t="s">
        <v>2248</v>
      </c>
      <c r="D119" s="95" t="s">
        <v>2249</v>
      </c>
      <c r="E119" s="392" t="s">
        <v>2250</v>
      </c>
      <c r="F119" s="95" t="s">
        <v>131</v>
      </c>
      <c r="G119" s="100">
        <v>50</v>
      </c>
      <c r="H119" s="111">
        <f>G119/3</f>
        <v>16.666666666666668</v>
      </c>
      <c r="I119" s="134" t="s">
        <v>2014</v>
      </c>
      <c r="J119" s="65"/>
    </row>
    <row r="120" spans="1:10" ht="96">
      <c r="A120" s="132" t="s">
        <v>2325</v>
      </c>
      <c r="B120" s="95" t="s">
        <v>1236</v>
      </c>
      <c r="C120" s="132" t="s">
        <v>2251</v>
      </c>
      <c r="D120" s="456" t="s">
        <v>2252</v>
      </c>
      <c r="E120" s="98" t="s">
        <v>2253</v>
      </c>
      <c r="F120" s="95" t="s">
        <v>131</v>
      </c>
      <c r="G120" s="100">
        <v>50</v>
      </c>
      <c r="H120" s="111">
        <v>8.33</v>
      </c>
      <c r="I120" s="134" t="s">
        <v>2254</v>
      </c>
      <c r="J120" s="65"/>
    </row>
    <row r="121" spans="1:10" ht="138">
      <c r="A121" s="132" t="s">
        <v>2325</v>
      </c>
      <c r="B121" s="95" t="s">
        <v>1236</v>
      </c>
      <c r="C121" s="132" t="s">
        <v>2251</v>
      </c>
      <c r="D121" s="456" t="s">
        <v>2255</v>
      </c>
      <c r="E121" s="98" t="s">
        <v>2234</v>
      </c>
      <c r="F121" s="95" t="s">
        <v>131</v>
      </c>
      <c r="G121" s="100">
        <v>50</v>
      </c>
      <c r="H121" s="111">
        <v>8.33</v>
      </c>
      <c r="I121" s="134" t="s">
        <v>2254</v>
      </c>
      <c r="J121" s="65"/>
    </row>
    <row r="122" spans="1:10" ht="123.75">
      <c r="A122" s="132" t="s">
        <v>2329</v>
      </c>
      <c r="B122" s="95" t="s">
        <v>1236</v>
      </c>
      <c r="C122" s="132" t="s">
        <v>2256</v>
      </c>
      <c r="D122" s="132" t="s">
        <v>2257</v>
      </c>
      <c r="E122" s="98" t="s">
        <v>2033</v>
      </c>
      <c r="F122" s="95" t="s">
        <v>131</v>
      </c>
      <c r="G122" s="100">
        <v>50</v>
      </c>
      <c r="H122" s="111">
        <v>8.33</v>
      </c>
      <c r="I122" s="134" t="s">
        <v>2254</v>
      </c>
      <c r="J122" s="65"/>
    </row>
    <row r="123" spans="1:10" ht="138">
      <c r="A123" s="95" t="s">
        <v>3497</v>
      </c>
      <c r="B123" s="95" t="s">
        <v>1236</v>
      </c>
      <c r="C123" s="132" t="s">
        <v>2258</v>
      </c>
      <c r="D123" s="95" t="s">
        <v>2259</v>
      </c>
      <c r="E123" s="98" t="s">
        <v>2071</v>
      </c>
      <c r="F123" s="95" t="s">
        <v>131</v>
      </c>
      <c r="G123" s="100">
        <v>50</v>
      </c>
      <c r="H123" s="111">
        <v>8.33</v>
      </c>
      <c r="I123" s="134" t="s">
        <v>2254</v>
      </c>
      <c r="J123" s="65"/>
    </row>
    <row r="124" spans="1:10" ht="220.5">
      <c r="A124" s="131" t="s">
        <v>2260</v>
      </c>
      <c r="B124" s="132" t="s">
        <v>1236</v>
      </c>
      <c r="C124" s="131" t="s">
        <v>2261</v>
      </c>
      <c r="D124" s="95" t="s">
        <v>2262</v>
      </c>
      <c r="E124" s="392" t="s">
        <v>2263</v>
      </c>
      <c r="F124" s="95" t="s">
        <v>390</v>
      </c>
      <c r="G124" s="100">
        <v>50</v>
      </c>
      <c r="H124" s="111">
        <v>50</v>
      </c>
      <c r="I124" s="134" t="s">
        <v>2264</v>
      </c>
      <c r="J124" s="65"/>
    </row>
    <row r="125" spans="1:10" ht="123.75">
      <c r="A125" s="131" t="s">
        <v>2260</v>
      </c>
      <c r="B125" s="132" t="s">
        <v>1236</v>
      </c>
      <c r="C125" s="131" t="s">
        <v>2261</v>
      </c>
      <c r="D125" s="95" t="s">
        <v>2265</v>
      </c>
      <c r="E125" s="95" t="s">
        <v>2266</v>
      </c>
      <c r="F125" s="95" t="s">
        <v>390</v>
      </c>
      <c r="G125" s="100">
        <v>50</v>
      </c>
      <c r="H125" s="111">
        <v>50</v>
      </c>
      <c r="I125" s="134" t="s">
        <v>2264</v>
      </c>
      <c r="J125" s="65"/>
    </row>
    <row r="126" spans="1:10" ht="138">
      <c r="A126" s="131" t="s">
        <v>2260</v>
      </c>
      <c r="B126" s="132" t="s">
        <v>1236</v>
      </c>
      <c r="C126" s="131" t="s">
        <v>2261</v>
      </c>
      <c r="D126" s="95" t="s">
        <v>2267</v>
      </c>
      <c r="E126" s="95" t="s">
        <v>2268</v>
      </c>
      <c r="F126" s="95" t="s">
        <v>390</v>
      </c>
      <c r="G126" s="100">
        <v>50</v>
      </c>
      <c r="H126" s="111">
        <v>50</v>
      </c>
      <c r="I126" s="134" t="s">
        <v>2264</v>
      </c>
      <c r="J126" s="65"/>
    </row>
    <row r="127" spans="1:10" ht="165">
      <c r="A127" s="131" t="s">
        <v>2260</v>
      </c>
      <c r="B127" s="132" t="s">
        <v>1236</v>
      </c>
      <c r="C127" s="131" t="s">
        <v>2261</v>
      </c>
      <c r="D127" s="95" t="s">
        <v>2269</v>
      </c>
      <c r="E127" s="95" t="s">
        <v>2270</v>
      </c>
      <c r="F127" s="95" t="s">
        <v>390</v>
      </c>
      <c r="G127" s="100">
        <v>50</v>
      </c>
      <c r="H127" s="111">
        <v>50</v>
      </c>
      <c r="I127" s="134" t="s">
        <v>2264</v>
      </c>
      <c r="J127" s="65"/>
    </row>
    <row r="128" spans="1:10" ht="192.75">
      <c r="A128" s="131" t="s">
        <v>2260</v>
      </c>
      <c r="B128" s="132" t="s">
        <v>1236</v>
      </c>
      <c r="C128" s="131" t="s">
        <v>2261</v>
      </c>
      <c r="D128" s="95" t="s">
        <v>2271</v>
      </c>
      <c r="E128" s="95" t="s">
        <v>2272</v>
      </c>
      <c r="F128" s="95" t="s">
        <v>2273</v>
      </c>
      <c r="G128" s="100">
        <v>15</v>
      </c>
      <c r="H128" s="111">
        <v>15</v>
      </c>
      <c r="I128" s="134" t="s">
        <v>2264</v>
      </c>
      <c r="J128" s="65"/>
    </row>
    <row r="129" spans="1:10" ht="179.25">
      <c r="A129" s="131" t="s">
        <v>2260</v>
      </c>
      <c r="B129" s="132" t="s">
        <v>1236</v>
      </c>
      <c r="C129" s="131" t="s">
        <v>2261</v>
      </c>
      <c r="D129" s="95" t="s">
        <v>2274</v>
      </c>
      <c r="E129" s="95" t="s">
        <v>2275</v>
      </c>
      <c r="F129" s="95" t="s">
        <v>2276</v>
      </c>
      <c r="G129" s="100">
        <v>50</v>
      </c>
      <c r="H129" s="111">
        <v>50</v>
      </c>
      <c r="I129" s="134" t="s">
        <v>2264</v>
      </c>
      <c r="J129" s="65"/>
    </row>
    <row r="130" spans="1:10" ht="192.75">
      <c r="A130" s="131" t="s">
        <v>2260</v>
      </c>
      <c r="B130" s="132" t="s">
        <v>1236</v>
      </c>
      <c r="C130" s="131" t="s">
        <v>2261</v>
      </c>
      <c r="D130" s="476" t="s">
        <v>2277</v>
      </c>
      <c r="E130" s="476" t="s">
        <v>2278</v>
      </c>
      <c r="F130" s="476" t="s">
        <v>691</v>
      </c>
      <c r="G130" s="476">
        <v>50</v>
      </c>
      <c r="H130" s="478">
        <v>50</v>
      </c>
      <c r="I130" s="134" t="s">
        <v>2264</v>
      </c>
      <c r="J130" s="65"/>
    </row>
    <row r="131" spans="1:10" ht="165">
      <c r="A131" s="131" t="s">
        <v>2260</v>
      </c>
      <c r="B131" s="132" t="s">
        <v>1236</v>
      </c>
      <c r="C131" s="131" t="s">
        <v>2261</v>
      </c>
      <c r="D131" s="476" t="s">
        <v>2279</v>
      </c>
      <c r="E131" s="476" t="s">
        <v>2280</v>
      </c>
      <c r="F131" s="476" t="s">
        <v>390</v>
      </c>
      <c r="G131" s="476">
        <v>50</v>
      </c>
      <c r="H131" s="476">
        <v>50</v>
      </c>
      <c r="I131" s="134" t="s">
        <v>2264</v>
      </c>
      <c r="J131" s="65"/>
    </row>
    <row r="132" spans="1:10" ht="220.5">
      <c r="A132" s="131" t="s">
        <v>2260</v>
      </c>
      <c r="B132" s="132" t="s">
        <v>1236</v>
      </c>
      <c r="C132" s="131" t="s">
        <v>2261</v>
      </c>
      <c r="D132" s="90" t="s">
        <v>2281</v>
      </c>
      <c r="E132" s="90" t="s">
        <v>2282</v>
      </c>
      <c r="F132" s="90" t="s">
        <v>2276</v>
      </c>
      <c r="G132" s="90">
        <v>50</v>
      </c>
      <c r="H132" s="90">
        <v>50</v>
      </c>
      <c r="I132" s="134" t="s">
        <v>2264</v>
      </c>
      <c r="J132" s="65"/>
    </row>
    <row r="133" spans="1:9" ht="165">
      <c r="A133" s="131" t="s">
        <v>2260</v>
      </c>
      <c r="B133" s="132" t="s">
        <v>1236</v>
      </c>
      <c r="C133" s="131" t="s">
        <v>2261</v>
      </c>
      <c r="D133" s="131" t="s">
        <v>2283</v>
      </c>
      <c r="E133" s="131" t="s">
        <v>2284</v>
      </c>
      <c r="F133" s="131" t="s">
        <v>2276</v>
      </c>
      <c r="G133" s="131">
        <v>50</v>
      </c>
      <c r="H133" s="131">
        <v>50</v>
      </c>
      <c r="I133" s="134" t="s">
        <v>2264</v>
      </c>
    </row>
    <row r="134" spans="1:10" s="65" customFormat="1" ht="192.75">
      <c r="A134" s="281" t="s">
        <v>2260</v>
      </c>
      <c r="B134" s="322" t="s">
        <v>1236</v>
      </c>
      <c r="C134" s="281" t="s">
        <v>2261</v>
      </c>
      <c r="D134" s="281" t="s">
        <v>2285</v>
      </c>
      <c r="E134" s="395" t="s">
        <v>2286</v>
      </c>
      <c r="F134" s="281" t="s">
        <v>2276</v>
      </c>
      <c r="G134" s="281">
        <v>50</v>
      </c>
      <c r="H134" s="281">
        <v>50</v>
      </c>
      <c r="I134" s="149" t="s">
        <v>2264</v>
      </c>
      <c r="J134" s="325"/>
    </row>
    <row r="135" spans="1:9" ht="179.25">
      <c r="A135" s="131" t="s">
        <v>2260</v>
      </c>
      <c r="B135" s="132" t="s">
        <v>1236</v>
      </c>
      <c r="C135" s="131" t="s">
        <v>2261</v>
      </c>
      <c r="D135" s="131" t="s">
        <v>2287</v>
      </c>
      <c r="E135" s="131" t="s">
        <v>2288</v>
      </c>
      <c r="F135" s="131" t="s">
        <v>390</v>
      </c>
      <c r="G135" s="131">
        <v>50</v>
      </c>
      <c r="H135" s="131">
        <v>50</v>
      </c>
      <c r="I135" s="134" t="s">
        <v>2264</v>
      </c>
    </row>
    <row r="136" spans="1:9" ht="179.25">
      <c r="A136" s="131" t="s">
        <v>2260</v>
      </c>
      <c r="B136" s="132" t="s">
        <v>1236</v>
      </c>
      <c r="C136" s="131" t="s">
        <v>2261</v>
      </c>
      <c r="D136" s="131" t="s">
        <v>2289</v>
      </c>
      <c r="E136" s="131" t="s">
        <v>2290</v>
      </c>
      <c r="F136" s="131" t="s">
        <v>2276</v>
      </c>
      <c r="G136" s="131">
        <v>50</v>
      </c>
      <c r="H136" s="131">
        <v>50</v>
      </c>
      <c r="I136" s="134" t="s">
        <v>2264</v>
      </c>
    </row>
    <row r="137" spans="1:9" ht="165">
      <c r="A137" s="131" t="s">
        <v>2260</v>
      </c>
      <c r="B137" s="132" t="s">
        <v>1236</v>
      </c>
      <c r="C137" s="131" t="s">
        <v>2261</v>
      </c>
      <c r="D137" s="131" t="s">
        <v>2291</v>
      </c>
      <c r="E137" s="131" t="s">
        <v>2292</v>
      </c>
      <c r="F137" s="131" t="s">
        <v>2276</v>
      </c>
      <c r="G137" s="131">
        <v>50</v>
      </c>
      <c r="H137" s="131">
        <v>50</v>
      </c>
      <c r="I137" s="134" t="s">
        <v>2264</v>
      </c>
    </row>
    <row r="138" spans="1:9" ht="207">
      <c r="A138" s="131" t="s">
        <v>2260</v>
      </c>
      <c r="B138" s="132" t="s">
        <v>1236</v>
      </c>
      <c r="C138" s="131" t="s">
        <v>2261</v>
      </c>
      <c r="D138" s="131" t="s">
        <v>2293</v>
      </c>
      <c r="E138" s="131" t="s">
        <v>2294</v>
      </c>
      <c r="F138" s="131" t="s">
        <v>2276</v>
      </c>
      <c r="G138" s="131">
        <v>50</v>
      </c>
      <c r="H138" s="131">
        <v>50</v>
      </c>
      <c r="I138" s="134" t="s">
        <v>2264</v>
      </c>
    </row>
    <row r="139" spans="1:9" ht="261.75">
      <c r="A139" s="131" t="s">
        <v>2260</v>
      </c>
      <c r="B139" s="132" t="s">
        <v>1236</v>
      </c>
      <c r="C139" s="131" t="s">
        <v>2261</v>
      </c>
      <c r="D139" s="131" t="s">
        <v>2295</v>
      </c>
      <c r="E139" s="131" t="s">
        <v>2296</v>
      </c>
      <c r="F139" s="131" t="s">
        <v>691</v>
      </c>
      <c r="G139" s="131">
        <v>50</v>
      </c>
      <c r="H139" s="131">
        <v>50</v>
      </c>
      <c r="I139" s="134" t="s">
        <v>2264</v>
      </c>
    </row>
    <row r="140" spans="1:9" ht="151.5">
      <c r="A140" s="131" t="s">
        <v>2260</v>
      </c>
      <c r="B140" s="132" t="s">
        <v>1236</v>
      </c>
      <c r="C140" s="131" t="s">
        <v>2261</v>
      </c>
      <c r="D140" s="131" t="s">
        <v>2297</v>
      </c>
      <c r="E140" s="131" t="s">
        <v>2298</v>
      </c>
      <c r="F140" s="131" t="s">
        <v>2276</v>
      </c>
      <c r="G140" s="131">
        <v>50</v>
      </c>
      <c r="H140" s="131">
        <v>50</v>
      </c>
      <c r="I140" s="134" t="s">
        <v>2264</v>
      </c>
    </row>
    <row r="141" spans="1:9" ht="165">
      <c r="A141" s="131" t="s">
        <v>2260</v>
      </c>
      <c r="B141" s="132" t="s">
        <v>1236</v>
      </c>
      <c r="C141" s="131" t="s">
        <v>2261</v>
      </c>
      <c r="D141" s="131" t="s">
        <v>2299</v>
      </c>
      <c r="E141" s="370" t="s">
        <v>2300</v>
      </c>
      <c r="F141" s="131" t="s">
        <v>2301</v>
      </c>
      <c r="G141" s="131">
        <v>50</v>
      </c>
      <c r="H141" s="131">
        <v>50</v>
      </c>
      <c r="I141" s="134" t="s">
        <v>2264</v>
      </c>
    </row>
    <row r="142" spans="1:9" ht="192.75">
      <c r="A142" s="131" t="s">
        <v>2260</v>
      </c>
      <c r="B142" s="132" t="s">
        <v>1236</v>
      </c>
      <c r="C142" s="131" t="s">
        <v>2261</v>
      </c>
      <c r="D142" s="131" t="s">
        <v>2302</v>
      </c>
      <c r="E142" s="131" t="s">
        <v>2303</v>
      </c>
      <c r="F142" s="131" t="s">
        <v>2276</v>
      </c>
      <c r="G142" s="131">
        <v>50</v>
      </c>
      <c r="H142" s="131">
        <v>50</v>
      </c>
      <c r="I142" s="134" t="s">
        <v>2264</v>
      </c>
    </row>
    <row r="143" spans="1:9" ht="151.5">
      <c r="A143" s="131" t="s">
        <v>2260</v>
      </c>
      <c r="B143" s="132" t="s">
        <v>1236</v>
      </c>
      <c r="C143" s="131" t="s">
        <v>2261</v>
      </c>
      <c r="D143" s="131" t="s">
        <v>2304</v>
      </c>
      <c r="E143" s="370" t="s">
        <v>2305</v>
      </c>
      <c r="F143" s="131" t="s">
        <v>2276</v>
      </c>
      <c r="G143" s="131">
        <v>50</v>
      </c>
      <c r="H143" s="131">
        <v>50</v>
      </c>
      <c r="I143" s="134" t="s">
        <v>2264</v>
      </c>
    </row>
    <row r="144" spans="1:9" ht="165">
      <c r="A144" s="131" t="s">
        <v>2260</v>
      </c>
      <c r="B144" s="132" t="s">
        <v>1236</v>
      </c>
      <c r="C144" s="131" t="s">
        <v>2261</v>
      </c>
      <c r="D144" s="131" t="s">
        <v>2306</v>
      </c>
      <c r="E144" s="131" t="s">
        <v>2307</v>
      </c>
      <c r="F144" s="131" t="s">
        <v>2276</v>
      </c>
      <c r="G144" s="131">
        <v>50</v>
      </c>
      <c r="H144" s="131">
        <v>50</v>
      </c>
      <c r="I144" s="134" t="s">
        <v>2264</v>
      </c>
    </row>
    <row r="145" spans="1:9" ht="138">
      <c r="A145" s="131" t="s">
        <v>2260</v>
      </c>
      <c r="B145" s="132" t="s">
        <v>1236</v>
      </c>
      <c r="C145" s="131" t="s">
        <v>2261</v>
      </c>
      <c r="D145" s="131" t="s">
        <v>2308</v>
      </c>
      <c r="E145" s="131" t="s">
        <v>2309</v>
      </c>
      <c r="F145" s="131" t="s">
        <v>2276</v>
      </c>
      <c r="G145" s="131">
        <v>50</v>
      </c>
      <c r="H145" s="131">
        <v>50</v>
      </c>
      <c r="I145" s="134" t="s">
        <v>2264</v>
      </c>
    </row>
    <row r="146" spans="1:9" ht="138">
      <c r="A146" s="131" t="s">
        <v>2260</v>
      </c>
      <c r="B146" s="132" t="s">
        <v>1236</v>
      </c>
      <c r="C146" s="131" t="s">
        <v>2261</v>
      </c>
      <c r="D146" s="131" t="s">
        <v>2310</v>
      </c>
      <c r="E146" s="131" t="s">
        <v>2311</v>
      </c>
      <c r="F146" s="131" t="s">
        <v>2276</v>
      </c>
      <c r="G146" s="131">
        <v>50</v>
      </c>
      <c r="H146" s="131">
        <v>50</v>
      </c>
      <c r="I146" s="134" t="s">
        <v>2264</v>
      </c>
    </row>
    <row r="147" spans="1:9" ht="220.5">
      <c r="A147" s="370" t="s">
        <v>2312</v>
      </c>
      <c r="B147" s="131" t="s">
        <v>1236</v>
      </c>
      <c r="C147" s="131" t="s">
        <v>2313</v>
      </c>
      <c r="D147" s="131" t="s">
        <v>2314</v>
      </c>
      <c r="E147" s="370" t="s">
        <v>2315</v>
      </c>
      <c r="F147" s="131" t="s">
        <v>691</v>
      </c>
      <c r="G147" s="131">
        <v>50</v>
      </c>
      <c r="H147" s="131">
        <v>50</v>
      </c>
      <c r="I147" s="134" t="s">
        <v>2264</v>
      </c>
    </row>
    <row r="148" spans="1:9" ht="165">
      <c r="A148" s="370" t="s">
        <v>2312</v>
      </c>
      <c r="B148" s="131" t="s">
        <v>1236</v>
      </c>
      <c r="C148" s="131" t="s">
        <v>2313</v>
      </c>
      <c r="D148" s="131" t="s">
        <v>2316</v>
      </c>
      <c r="E148" s="131" t="s">
        <v>2317</v>
      </c>
      <c r="F148" s="131" t="s">
        <v>691</v>
      </c>
      <c r="G148" s="131">
        <v>50</v>
      </c>
      <c r="H148" s="131">
        <v>50</v>
      </c>
      <c r="I148" s="134" t="s">
        <v>2264</v>
      </c>
    </row>
    <row r="149" spans="1:9" ht="192.75">
      <c r="A149" s="370" t="s">
        <v>2312</v>
      </c>
      <c r="B149" s="131" t="s">
        <v>1236</v>
      </c>
      <c r="C149" s="131" t="s">
        <v>2313</v>
      </c>
      <c r="D149" s="131" t="s">
        <v>2318</v>
      </c>
      <c r="E149" s="370" t="s">
        <v>2319</v>
      </c>
      <c r="F149" s="131" t="s">
        <v>691</v>
      </c>
      <c r="G149" s="131">
        <v>50</v>
      </c>
      <c r="H149" s="131">
        <v>50</v>
      </c>
      <c r="I149" s="134" t="s">
        <v>2264</v>
      </c>
    </row>
    <row r="150" spans="1:9" ht="276">
      <c r="A150" s="90" t="s">
        <v>3487</v>
      </c>
      <c r="B150" s="112" t="s">
        <v>1461</v>
      </c>
      <c r="C150" s="131" t="s">
        <v>1642</v>
      </c>
      <c r="D150" s="131" t="s">
        <v>1643</v>
      </c>
      <c r="E150" s="148" t="s">
        <v>1644</v>
      </c>
      <c r="F150" s="95" t="s">
        <v>1645</v>
      </c>
      <c r="G150" s="100">
        <v>50</v>
      </c>
      <c r="H150" s="111">
        <f>G150/8</f>
        <v>6.25</v>
      </c>
      <c r="I150" s="134" t="s">
        <v>2264</v>
      </c>
    </row>
    <row r="151" spans="1:9" ht="138">
      <c r="A151" s="90" t="s">
        <v>3487</v>
      </c>
      <c r="B151" s="112" t="s">
        <v>1461</v>
      </c>
      <c r="C151" s="131" t="s">
        <v>1642</v>
      </c>
      <c r="D151" s="112" t="s">
        <v>3484</v>
      </c>
      <c r="E151" s="95" t="s">
        <v>1646</v>
      </c>
      <c r="F151" s="95" t="s">
        <v>1645</v>
      </c>
      <c r="G151" s="100">
        <v>50</v>
      </c>
      <c r="H151" s="111">
        <f>G151/8</f>
        <v>6.25</v>
      </c>
      <c r="I151" s="134" t="s">
        <v>2264</v>
      </c>
    </row>
    <row r="152" spans="1:9" ht="165">
      <c r="A152" s="90" t="s">
        <v>3487</v>
      </c>
      <c r="B152" s="112" t="s">
        <v>1461</v>
      </c>
      <c r="C152" s="131" t="s">
        <v>1642</v>
      </c>
      <c r="D152" s="98" t="s">
        <v>3485</v>
      </c>
      <c r="E152" s="95" t="s">
        <v>1647</v>
      </c>
      <c r="F152" s="95" t="s">
        <v>1645</v>
      </c>
      <c r="G152" s="100">
        <v>50</v>
      </c>
      <c r="H152" s="111">
        <f>G152/8</f>
        <v>6.25</v>
      </c>
      <c r="I152" s="134" t="s">
        <v>2264</v>
      </c>
    </row>
    <row r="153" spans="1:9" ht="192.75">
      <c r="A153" s="90" t="s">
        <v>1648</v>
      </c>
      <c r="B153" s="112" t="s">
        <v>1461</v>
      </c>
      <c r="C153" s="131" t="s">
        <v>1649</v>
      </c>
      <c r="D153" s="98" t="s">
        <v>1650</v>
      </c>
      <c r="E153" s="95" t="s">
        <v>1651</v>
      </c>
      <c r="F153" s="95" t="s">
        <v>1645</v>
      </c>
      <c r="G153" s="100">
        <v>50</v>
      </c>
      <c r="H153" s="111">
        <v>6.25</v>
      </c>
      <c r="I153" s="134" t="s">
        <v>2264</v>
      </c>
    </row>
    <row r="154" spans="1:9" ht="192.75">
      <c r="A154" s="90" t="s">
        <v>1652</v>
      </c>
      <c r="B154" s="112" t="s">
        <v>1461</v>
      </c>
      <c r="C154" s="131" t="s">
        <v>1649</v>
      </c>
      <c r="D154" s="98" t="s">
        <v>1653</v>
      </c>
      <c r="E154" s="95" t="s">
        <v>1654</v>
      </c>
      <c r="F154" s="95" t="s">
        <v>390</v>
      </c>
      <c r="G154" s="100">
        <v>50</v>
      </c>
      <c r="H154" s="111">
        <v>6.25</v>
      </c>
      <c r="I154" s="134" t="s">
        <v>2264</v>
      </c>
    </row>
    <row r="155" spans="1:9" ht="192.75">
      <c r="A155" s="90" t="s">
        <v>1655</v>
      </c>
      <c r="B155" s="112" t="s">
        <v>1461</v>
      </c>
      <c r="C155" s="131" t="s">
        <v>1649</v>
      </c>
      <c r="D155" s="112" t="s">
        <v>3484</v>
      </c>
      <c r="E155" s="95" t="s">
        <v>1656</v>
      </c>
      <c r="F155" s="95" t="s">
        <v>1645</v>
      </c>
      <c r="G155" s="100">
        <v>50</v>
      </c>
      <c r="H155" s="111">
        <v>6.25</v>
      </c>
      <c r="I155" s="134" t="s">
        <v>2264</v>
      </c>
    </row>
    <row r="156" spans="1:9" ht="110.25">
      <c r="A156" s="90" t="s">
        <v>1657</v>
      </c>
      <c r="B156" s="112" t="s">
        <v>1461</v>
      </c>
      <c r="C156" s="131" t="s">
        <v>1649</v>
      </c>
      <c r="D156" s="98" t="s">
        <v>1658</v>
      </c>
      <c r="E156" s="95" t="s">
        <v>1659</v>
      </c>
      <c r="F156" s="95" t="s">
        <v>390</v>
      </c>
      <c r="G156" s="100">
        <v>50</v>
      </c>
      <c r="H156" s="111">
        <v>6.25</v>
      </c>
      <c r="I156" s="134" t="s">
        <v>2264</v>
      </c>
    </row>
    <row r="157" spans="1:9" ht="192.75">
      <c r="A157" s="98" t="s">
        <v>2320</v>
      </c>
      <c r="B157" s="91" t="s">
        <v>2016</v>
      </c>
      <c r="C157" s="112" t="s">
        <v>2321</v>
      </c>
      <c r="D157" s="134" t="s">
        <v>2322</v>
      </c>
      <c r="E157" s="469" t="s">
        <v>2323</v>
      </c>
      <c r="F157" s="95" t="s">
        <v>2324</v>
      </c>
      <c r="G157" s="262">
        <v>50</v>
      </c>
      <c r="H157" s="199">
        <v>10</v>
      </c>
      <c r="I157" s="134" t="s">
        <v>2047</v>
      </c>
    </row>
    <row r="158" spans="1:9" ht="96">
      <c r="A158" s="132" t="s">
        <v>2325</v>
      </c>
      <c r="B158" s="95" t="s">
        <v>1236</v>
      </c>
      <c r="C158" s="132" t="s">
        <v>2251</v>
      </c>
      <c r="D158" s="456" t="s">
        <v>2252</v>
      </c>
      <c r="E158" s="98" t="s">
        <v>2253</v>
      </c>
      <c r="F158" s="95" t="s">
        <v>131</v>
      </c>
      <c r="G158" s="100">
        <v>50</v>
      </c>
      <c r="H158" s="111">
        <v>8.33</v>
      </c>
      <c r="I158" s="134" t="s">
        <v>2047</v>
      </c>
    </row>
    <row r="159" spans="1:9" ht="138">
      <c r="A159" s="132" t="s">
        <v>2325</v>
      </c>
      <c r="B159" s="95" t="s">
        <v>1236</v>
      </c>
      <c r="C159" s="132" t="s">
        <v>2251</v>
      </c>
      <c r="D159" s="456" t="s">
        <v>2255</v>
      </c>
      <c r="E159" s="98" t="s">
        <v>2234</v>
      </c>
      <c r="F159" s="95" t="s">
        <v>131</v>
      </c>
      <c r="G159" s="100">
        <v>50</v>
      </c>
      <c r="H159" s="111">
        <v>8.33</v>
      </c>
      <c r="I159" s="134" t="s">
        <v>2047</v>
      </c>
    </row>
    <row r="160" spans="1:9" ht="151.5">
      <c r="A160" s="98" t="s">
        <v>2326</v>
      </c>
      <c r="B160" s="91" t="s">
        <v>2016</v>
      </c>
      <c r="C160" s="95" t="s">
        <v>2327</v>
      </c>
      <c r="D160" s="95" t="s">
        <v>2328</v>
      </c>
      <c r="E160" s="469" t="s">
        <v>2323</v>
      </c>
      <c r="F160" s="95" t="s">
        <v>2324</v>
      </c>
      <c r="G160" s="100">
        <v>15</v>
      </c>
      <c r="H160" s="111">
        <v>1.87</v>
      </c>
      <c r="I160" s="134" t="s">
        <v>2047</v>
      </c>
    </row>
    <row r="161" spans="1:9" ht="220.5">
      <c r="A161" s="132" t="s">
        <v>2329</v>
      </c>
      <c r="B161" s="91" t="s">
        <v>2016</v>
      </c>
      <c r="C161" s="95" t="s">
        <v>2330</v>
      </c>
      <c r="D161" s="95" t="s">
        <v>2331</v>
      </c>
      <c r="E161" s="98" t="s">
        <v>2033</v>
      </c>
      <c r="F161" s="95" t="s">
        <v>131</v>
      </c>
      <c r="G161" s="100">
        <v>50</v>
      </c>
      <c r="H161" s="111">
        <v>8.33</v>
      </c>
      <c r="I161" s="134" t="s">
        <v>2047</v>
      </c>
    </row>
    <row r="162" spans="1:9" ht="123.75">
      <c r="A162" s="132" t="s">
        <v>2329</v>
      </c>
      <c r="B162" s="95" t="s">
        <v>1236</v>
      </c>
      <c r="C162" s="132" t="s">
        <v>2256</v>
      </c>
      <c r="D162" s="132" t="s">
        <v>2257</v>
      </c>
      <c r="E162" s="98" t="s">
        <v>2033</v>
      </c>
      <c r="F162" s="95" t="s">
        <v>131</v>
      </c>
      <c r="G162" s="100">
        <v>50</v>
      </c>
      <c r="H162" s="111">
        <v>8.33</v>
      </c>
      <c r="I162" s="134" t="s">
        <v>2047</v>
      </c>
    </row>
    <row r="163" spans="1:9" ht="165">
      <c r="A163" s="98" t="s">
        <v>2332</v>
      </c>
      <c r="B163" s="112" t="s">
        <v>1236</v>
      </c>
      <c r="C163" s="95" t="s">
        <v>2333</v>
      </c>
      <c r="D163" s="95" t="s">
        <v>2334</v>
      </c>
      <c r="E163" s="95" t="s">
        <v>2335</v>
      </c>
      <c r="F163" s="95" t="s">
        <v>691</v>
      </c>
      <c r="G163" s="100">
        <v>50</v>
      </c>
      <c r="H163" s="111">
        <v>50</v>
      </c>
      <c r="I163" s="134" t="s">
        <v>2186</v>
      </c>
    </row>
    <row r="164" spans="1:9" ht="179.25">
      <c r="A164" s="98" t="s">
        <v>2336</v>
      </c>
      <c r="B164" s="112" t="s">
        <v>1236</v>
      </c>
      <c r="C164" s="95" t="s">
        <v>2337</v>
      </c>
      <c r="D164" s="95" t="s">
        <v>2338</v>
      </c>
      <c r="E164" s="95" t="s">
        <v>2339</v>
      </c>
      <c r="F164" s="95" t="s">
        <v>691</v>
      </c>
      <c r="G164" s="100">
        <v>50</v>
      </c>
      <c r="H164" s="111">
        <v>8.33</v>
      </c>
      <c r="I164" s="134" t="s">
        <v>2186</v>
      </c>
    </row>
    <row r="165" spans="1:9" ht="165">
      <c r="A165" s="98" t="s">
        <v>2336</v>
      </c>
      <c r="B165" s="112" t="s">
        <v>1236</v>
      </c>
      <c r="C165" s="95" t="s">
        <v>2337</v>
      </c>
      <c r="D165" s="95" t="s">
        <v>2340</v>
      </c>
      <c r="E165" s="95" t="s">
        <v>2341</v>
      </c>
      <c r="F165" s="95" t="s">
        <v>691</v>
      </c>
      <c r="G165" s="100">
        <v>50</v>
      </c>
      <c r="H165" s="111">
        <v>8.33</v>
      </c>
      <c r="I165" s="134" t="s">
        <v>2186</v>
      </c>
    </row>
    <row r="166" spans="1:9" ht="409.5">
      <c r="A166" s="484" t="s">
        <v>2342</v>
      </c>
      <c r="B166" s="112" t="s">
        <v>1236</v>
      </c>
      <c r="C166" s="95" t="s">
        <v>2343</v>
      </c>
      <c r="D166" s="95" t="s">
        <v>2344</v>
      </c>
      <c r="E166" s="257" t="s">
        <v>2345</v>
      </c>
      <c r="F166" s="95" t="s">
        <v>691</v>
      </c>
      <c r="G166" s="100">
        <v>50</v>
      </c>
      <c r="H166" s="111">
        <v>16.66</v>
      </c>
      <c r="I166" s="134" t="s">
        <v>1991</v>
      </c>
    </row>
    <row r="167" spans="1:9" ht="123.75">
      <c r="A167" s="131" t="s">
        <v>2346</v>
      </c>
      <c r="B167" s="112" t="s">
        <v>1236</v>
      </c>
      <c r="C167" s="131" t="s">
        <v>2347</v>
      </c>
      <c r="D167" s="131" t="s">
        <v>2348</v>
      </c>
      <c r="E167" s="95" t="s">
        <v>2349</v>
      </c>
      <c r="F167" s="95" t="s">
        <v>131</v>
      </c>
      <c r="G167" s="100">
        <v>50</v>
      </c>
      <c r="H167" s="111">
        <v>16.66</v>
      </c>
      <c r="I167" s="134" t="s">
        <v>2350</v>
      </c>
    </row>
    <row r="168" spans="1:9" ht="96">
      <c r="A168" s="131" t="s">
        <v>2325</v>
      </c>
      <c r="B168" s="112" t="s">
        <v>1236</v>
      </c>
      <c r="C168" s="131" t="s">
        <v>2251</v>
      </c>
      <c r="D168" s="394" t="s">
        <v>2252</v>
      </c>
      <c r="E168" s="95" t="s">
        <v>2253</v>
      </c>
      <c r="F168" s="95" t="s">
        <v>131</v>
      </c>
      <c r="G168" s="100">
        <v>50</v>
      </c>
      <c r="H168" s="111">
        <v>8.33</v>
      </c>
      <c r="I168" s="134" t="s">
        <v>2350</v>
      </c>
    </row>
    <row r="169" spans="1:9" ht="138">
      <c r="A169" s="131" t="s">
        <v>2325</v>
      </c>
      <c r="B169" s="112" t="s">
        <v>1236</v>
      </c>
      <c r="C169" s="131" t="s">
        <v>2251</v>
      </c>
      <c r="D169" s="394" t="s">
        <v>2255</v>
      </c>
      <c r="E169" s="95" t="s">
        <v>2234</v>
      </c>
      <c r="F169" s="95" t="s">
        <v>131</v>
      </c>
      <c r="G169" s="100">
        <v>50</v>
      </c>
      <c r="H169" s="111">
        <v>8.33</v>
      </c>
      <c r="I169" s="134" t="s">
        <v>2350</v>
      </c>
    </row>
    <row r="170" spans="1:9" ht="123.75">
      <c r="A170" s="131" t="s">
        <v>2329</v>
      </c>
      <c r="B170" s="112" t="s">
        <v>1236</v>
      </c>
      <c r="C170" s="131" t="s">
        <v>2256</v>
      </c>
      <c r="D170" s="131" t="s">
        <v>2257</v>
      </c>
      <c r="E170" s="95" t="s">
        <v>2033</v>
      </c>
      <c r="F170" s="95" t="s">
        <v>131</v>
      </c>
      <c r="G170" s="100">
        <v>50</v>
      </c>
      <c r="H170" s="111">
        <v>8.33</v>
      </c>
      <c r="I170" s="134" t="s">
        <v>2350</v>
      </c>
    </row>
    <row r="171" spans="1:9" ht="123.75">
      <c r="A171" s="131" t="s">
        <v>2329</v>
      </c>
      <c r="B171" s="112" t="s">
        <v>1236</v>
      </c>
      <c r="C171" s="131" t="s">
        <v>2256</v>
      </c>
      <c r="D171" s="131" t="s">
        <v>2257</v>
      </c>
      <c r="E171" s="95" t="s">
        <v>2033</v>
      </c>
      <c r="F171" s="95" t="s">
        <v>131</v>
      </c>
      <c r="G171" s="100">
        <v>50</v>
      </c>
      <c r="H171" s="111">
        <v>8.33</v>
      </c>
      <c r="I171" s="134" t="s">
        <v>2350</v>
      </c>
    </row>
    <row r="172" spans="1:9" ht="82.5">
      <c r="A172" s="131" t="s">
        <v>2351</v>
      </c>
      <c r="B172" s="112" t="s">
        <v>1236</v>
      </c>
      <c r="C172" s="131" t="s">
        <v>2352</v>
      </c>
      <c r="D172" s="131" t="s">
        <v>2353</v>
      </c>
      <c r="E172" s="95" t="s">
        <v>932</v>
      </c>
      <c r="F172" s="95" t="s">
        <v>131</v>
      </c>
      <c r="G172" s="100">
        <v>50</v>
      </c>
      <c r="H172" s="111">
        <v>16.66</v>
      </c>
      <c r="I172" s="134" t="s">
        <v>2075</v>
      </c>
    </row>
    <row r="173" spans="1:9" ht="123.75">
      <c r="A173" s="131" t="s">
        <v>2354</v>
      </c>
      <c r="B173" s="112" t="s">
        <v>1236</v>
      </c>
      <c r="C173" s="131" t="s">
        <v>2321</v>
      </c>
      <c r="D173" s="131" t="s">
        <v>2355</v>
      </c>
      <c r="E173" s="95" t="s">
        <v>2356</v>
      </c>
      <c r="F173" s="95" t="s">
        <v>131</v>
      </c>
      <c r="G173" s="100">
        <v>50</v>
      </c>
      <c r="H173" s="111">
        <v>25</v>
      </c>
      <c r="I173" s="134" t="s">
        <v>2075</v>
      </c>
    </row>
    <row r="174" spans="1:9" ht="123.75">
      <c r="A174" s="131" t="s">
        <v>2329</v>
      </c>
      <c r="B174" s="112" t="s">
        <v>1236</v>
      </c>
      <c r="C174" s="131" t="s">
        <v>2256</v>
      </c>
      <c r="D174" s="131" t="s">
        <v>2257</v>
      </c>
      <c r="E174" s="95" t="s">
        <v>2033</v>
      </c>
      <c r="F174" s="95" t="s">
        <v>131</v>
      </c>
      <c r="G174" s="100">
        <v>50</v>
      </c>
      <c r="H174" s="111">
        <v>8.33</v>
      </c>
      <c r="I174" s="134" t="s">
        <v>2075</v>
      </c>
    </row>
    <row r="175" spans="1:9" ht="110.25">
      <c r="A175" s="131" t="s">
        <v>2357</v>
      </c>
      <c r="B175" s="131"/>
      <c r="C175" s="131" t="s">
        <v>1680</v>
      </c>
      <c r="D175" s="394" t="s">
        <v>1681</v>
      </c>
      <c r="E175" s="95" t="s">
        <v>1682</v>
      </c>
      <c r="F175" s="95" t="s">
        <v>1683</v>
      </c>
      <c r="G175" s="100">
        <v>50</v>
      </c>
      <c r="H175" s="111">
        <v>16.66</v>
      </c>
      <c r="I175" s="134" t="s">
        <v>2075</v>
      </c>
    </row>
    <row r="176" spans="1:9" ht="123.75">
      <c r="A176" s="131" t="s">
        <v>1684</v>
      </c>
      <c r="B176" s="112" t="s">
        <v>1236</v>
      </c>
      <c r="C176" s="131" t="s">
        <v>1680</v>
      </c>
      <c r="D176" s="394" t="s">
        <v>1685</v>
      </c>
      <c r="E176" s="95" t="s">
        <v>1686</v>
      </c>
      <c r="F176" s="95" t="s">
        <v>131</v>
      </c>
      <c r="G176" s="100">
        <v>50</v>
      </c>
      <c r="H176" s="111">
        <v>16.66</v>
      </c>
      <c r="I176" s="134" t="s">
        <v>2075</v>
      </c>
    </row>
    <row r="177" spans="1:9" ht="96">
      <c r="A177" s="131" t="s">
        <v>1684</v>
      </c>
      <c r="B177" s="112" t="s">
        <v>1236</v>
      </c>
      <c r="C177" s="131" t="s">
        <v>1680</v>
      </c>
      <c r="D177" s="394" t="s">
        <v>1687</v>
      </c>
      <c r="E177" s="95" t="s">
        <v>1688</v>
      </c>
      <c r="F177" s="95" t="s">
        <v>131</v>
      </c>
      <c r="G177" s="100">
        <v>50</v>
      </c>
      <c r="H177" s="111">
        <v>16.66</v>
      </c>
      <c r="I177" s="134" t="s">
        <v>2075</v>
      </c>
    </row>
    <row r="178" spans="1:9" ht="179.25">
      <c r="A178" s="131" t="s">
        <v>1684</v>
      </c>
      <c r="B178" s="112" t="s">
        <v>1236</v>
      </c>
      <c r="C178" s="131" t="s">
        <v>1680</v>
      </c>
      <c r="D178" s="131" t="s">
        <v>1689</v>
      </c>
      <c r="E178" s="95" t="s">
        <v>1690</v>
      </c>
      <c r="F178" s="95" t="s">
        <v>131</v>
      </c>
      <c r="G178" s="100">
        <v>50</v>
      </c>
      <c r="H178" s="111">
        <v>16.66</v>
      </c>
      <c r="I178" s="134" t="s">
        <v>2075</v>
      </c>
    </row>
    <row r="179" spans="1:9" ht="123.75">
      <c r="A179" s="131" t="s">
        <v>1691</v>
      </c>
      <c r="B179" s="112" t="s">
        <v>1236</v>
      </c>
      <c r="C179" s="131" t="s">
        <v>1692</v>
      </c>
      <c r="D179" s="394" t="s">
        <v>2348</v>
      </c>
      <c r="E179" s="95" t="s">
        <v>2349</v>
      </c>
      <c r="F179" s="95" t="s">
        <v>131</v>
      </c>
      <c r="G179" s="100">
        <v>50</v>
      </c>
      <c r="H179" s="111">
        <v>7.14</v>
      </c>
      <c r="I179" s="134" t="s">
        <v>2075</v>
      </c>
    </row>
    <row r="180" spans="1:9" ht="82.5">
      <c r="A180" s="131" t="s">
        <v>1691</v>
      </c>
      <c r="B180" s="112" t="s">
        <v>1236</v>
      </c>
      <c r="C180" s="131" t="s">
        <v>1692</v>
      </c>
      <c r="D180" s="394" t="s">
        <v>1693</v>
      </c>
      <c r="E180" s="95" t="s">
        <v>1694</v>
      </c>
      <c r="F180" s="95" t="s">
        <v>131</v>
      </c>
      <c r="G180" s="100">
        <v>50</v>
      </c>
      <c r="H180" s="111">
        <v>7.14</v>
      </c>
      <c r="I180" s="134" t="s">
        <v>2075</v>
      </c>
    </row>
    <row r="181" spans="1:9" ht="138">
      <c r="A181" s="131" t="s">
        <v>2325</v>
      </c>
      <c r="B181" s="112" t="s">
        <v>1236</v>
      </c>
      <c r="C181" s="131" t="s">
        <v>2251</v>
      </c>
      <c r="D181" s="394" t="s">
        <v>2255</v>
      </c>
      <c r="E181" s="95" t="s">
        <v>2234</v>
      </c>
      <c r="F181" s="95" t="s">
        <v>131</v>
      </c>
      <c r="G181" s="100">
        <v>50</v>
      </c>
      <c r="H181" s="111">
        <v>8.33</v>
      </c>
      <c r="I181" s="134" t="s">
        <v>2075</v>
      </c>
    </row>
    <row r="182" spans="1:9" ht="96">
      <c r="A182" s="131" t="s">
        <v>2325</v>
      </c>
      <c r="B182" s="112" t="s">
        <v>1236</v>
      </c>
      <c r="C182" s="131" t="s">
        <v>2251</v>
      </c>
      <c r="D182" s="394" t="s">
        <v>2252</v>
      </c>
      <c r="E182" s="95" t="s">
        <v>2253</v>
      </c>
      <c r="F182" s="95" t="s">
        <v>131</v>
      </c>
      <c r="G182" s="100">
        <v>50</v>
      </c>
      <c r="H182" s="111">
        <v>8.33</v>
      </c>
      <c r="I182" s="134" t="s">
        <v>2075</v>
      </c>
    </row>
    <row r="183" spans="1:9" ht="123.75">
      <c r="A183" s="131" t="s">
        <v>2346</v>
      </c>
      <c r="B183" s="112" t="s">
        <v>1236</v>
      </c>
      <c r="C183" s="131" t="s">
        <v>2347</v>
      </c>
      <c r="D183" s="394" t="s">
        <v>2348</v>
      </c>
      <c r="E183" s="95" t="s">
        <v>2349</v>
      </c>
      <c r="F183" s="95" t="s">
        <v>131</v>
      </c>
      <c r="G183" s="100">
        <v>50</v>
      </c>
      <c r="H183" s="111">
        <v>16.66</v>
      </c>
      <c r="I183" s="134" t="s">
        <v>2075</v>
      </c>
    </row>
    <row r="184" spans="1:9" ht="289.5">
      <c r="A184" s="98" t="s">
        <v>1695</v>
      </c>
      <c r="B184" s="112" t="s">
        <v>1236</v>
      </c>
      <c r="C184" s="131" t="s">
        <v>1696</v>
      </c>
      <c r="D184" s="95" t="s">
        <v>3498</v>
      </c>
      <c r="E184" s="392" t="s">
        <v>1697</v>
      </c>
      <c r="F184" s="95"/>
      <c r="G184" s="100">
        <v>50</v>
      </c>
      <c r="H184" s="111">
        <v>10</v>
      </c>
      <c r="I184" s="98" t="s">
        <v>1985</v>
      </c>
    </row>
    <row r="185" spans="1:9" ht="289.5">
      <c r="A185" s="98" t="s">
        <v>1695</v>
      </c>
      <c r="B185" s="112"/>
      <c r="C185" s="131" t="s">
        <v>1696</v>
      </c>
      <c r="D185" s="95" t="s">
        <v>3499</v>
      </c>
      <c r="E185" s="392" t="s">
        <v>1698</v>
      </c>
      <c r="F185" s="95"/>
      <c r="G185" s="100">
        <v>50</v>
      </c>
      <c r="H185" s="111">
        <v>10</v>
      </c>
      <c r="I185" s="98" t="s">
        <v>1985</v>
      </c>
    </row>
    <row r="186" spans="1:9" ht="289.5">
      <c r="A186" s="98" t="s">
        <v>1695</v>
      </c>
      <c r="B186" s="112"/>
      <c r="C186" s="131" t="s">
        <v>1696</v>
      </c>
      <c r="D186" s="470" t="s">
        <v>3507</v>
      </c>
      <c r="E186" s="392" t="s">
        <v>1699</v>
      </c>
      <c r="F186" s="95"/>
      <c r="G186" s="100">
        <v>50</v>
      </c>
      <c r="H186" s="111">
        <v>10</v>
      </c>
      <c r="I186" s="98" t="s">
        <v>1985</v>
      </c>
    </row>
    <row r="187" spans="1:9" ht="289.5">
      <c r="A187" s="98" t="s">
        <v>1695</v>
      </c>
      <c r="B187" s="112" t="str">
        <f>B184</f>
        <v>FMED2</v>
      </c>
      <c r="C187" s="95" t="str">
        <f>C184</f>
        <v>Raman and surface-enhanced Raman study of thiamine at different pH values</v>
      </c>
      <c r="D187" s="95" t="s">
        <v>3500</v>
      </c>
      <c r="E187" s="392" t="s">
        <v>1700</v>
      </c>
      <c r="F187" s="95"/>
      <c r="G187" s="100">
        <v>50</v>
      </c>
      <c r="H187" s="111">
        <v>10</v>
      </c>
      <c r="I187" s="98" t="s">
        <v>1985</v>
      </c>
    </row>
    <row r="188" spans="1:9" ht="289.5">
      <c r="A188" s="98" t="s">
        <v>1695</v>
      </c>
      <c r="B188" s="112"/>
      <c r="C188" s="131" t="s">
        <v>1696</v>
      </c>
      <c r="D188" s="95" t="s">
        <v>3501</v>
      </c>
      <c r="E188" s="392" t="s">
        <v>1701</v>
      </c>
      <c r="F188" s="95"/>
      <c r="G188" s="100">
        <v>50</v>
      </c>
      <c r="H188" s="111">
        <v>10</v>
      </c>
      <c r="I188" s="98" t="s">
        <v>1985</v>
      </c>
    </row>
    <row r="189" spans="1:9" ht="289.5">
      <c r="A189" s="98" t="s">
        <v>1695</v>
      </c>
      <c r="B189" s="112"/>
      <c r="C189" s="131" t="s">
        <v>1696</v>
      </c>
      <c r="D189" s="131" t="s">
        <v>3502</v>
      </c>
      <c r="E189" s="392" t="s">
        <v>1701</v>
      </c>
      <c r="F189" s="95" t="s">
        <v>2324</v>
      </c>
      <c r="G189" s="100">
        <v>50</v>
      </c>
      <c r="H189" s="111">
        <v>10</v>
      </c>
      <c r="I189" s="98" t="s">
        <v>1985</v>
      </c>
    </row>
    <row r="190" spans="1:9" ht="289.5">
      <c r="A190" s="98" t="s">
        <v>1695</v>
      </c>
      <c r="B190" s="112"/>
      <c r="C190" s="131" t="s">
        <v>1696</v>
      </c>
      <c r="D190" s="95" t="s">
        <v>3503</v>
      </c>
      <c r="E190" s="392" t="s">
        <v>1701</v>
      </c>
      <c r="F190" s="95" t="s">
        <v>2324</v>
      </c>
      <c r="G190" s="100">
        <v>50</v>
      </c>
      <c r="H190" s="111">
        <v>10</v>
      </c>
      <c r="I190" s="98" t="s">
        <v>1985</v>
      </c>
    </row>
    <row r="191" spans="1:9" ht="192.75">
      <c r="A191" s="98" t="s">
        <v>1702</v>
      </c>
      <c r="B191" s="112" t="s">
        <v>1236</v>
      </c>
      <c r="C191" s="370" t="s">
        <v>1703</v>
      </c>
      <c r="D191" s="370" t="s">
        <v>1704</v>
      </c>
      <c r="E191" s="392" t="s">
        <v>1705</v>
      </c>
      <c r="F191" s="95"/>
      <c r="G191" s="100">
        <v>50</v>
      </c>
      <c r="H191" s="111">
        <v>10</v>
      </c>
      <c r="I191" s="98" t="s">
        <v>1980</v>
      </c>
    </row>
    <row r="192" spans="1:9" ht="179.25">
      <c r="A192" s="98" t="s">
        <v>1702</v>
      </c>
      <c r="B192" s="112" t="s">
        <v>1236</v>
      </c>
      <c r="C192" s="471" t="s">
        <v>1703</v>
      </c>
      <c r="D192" s="394" t="s">
        <v>1706</v>
      </c>
      <c r="E192" s="392" t="s">
        <v>1707</v>
      </c>
      <c r="F192" s="95"/>
      <c r="G192" s="100">
        <v>50</v>
      </c>
      <c r="H192" s="111">
        <v>10</v>
      </c>
      <c r="I192" s="98" t="s">
        <v>1980</v>
      </c>
    </row>
    <row r="193" spans="1:9" ht="289.5">
      <c r="A193" s="98" t="s">
        <v>1708</v>
      </c>
      <c r="B193" s="112" t="s">
        <v>1236</v>
      </c>
      <c r="C193" s="131" t="s">
        <v>1709</v>
      </c>
      <c r="D193" s="471" t="s">
        <v>1710</v>
      </c>
      <c r="E193" s="392" t="s">
        <v>1711</v>
      </c>
      <c r="F193" s="95"/>
      <c r="G193" s="100">
        <v>15</v>
      </c>
      <c r="H193" s="111">
        <v>15</v>
      </c>
      <c r="I193" s="98" t="s">
        <v>1980</v>
      </c>
    </row>
    <row r="194" spans="1:9" ht="399.75">
      <c r="A194" s="98" t="s">
        <v>1712</v>
      </c>
      <c r="B194" s="112" t="s">
        <v>1236</v>
      </c>
      <c r="C194" s="471" t="s">
        <v>2403</v>
      </c>
      <c r="D194" s="394" t="s">
        <v>2404</v>
      </c>
      <c r="E194" s="392" t="s">
        <v>2405</v>
      </c>
      <c r="F194" s="95"/>
      <c r="G194" s="100">
        <v>50</v>
      </c>
      <c r="H194" s="111">
        <v>7</v>
      </c>
      <c r="I194" s="98" t="s">
        <v>1980</v>
      </c>
    </row>
    <row r="195" spans="1:9" ht="261.75">
      <c r="A195" s="98" t="s">
        <v>2406</v>
      </c>
      <c r="B195" s="112" t="s">
        <v>1236</v>
      </c>
      <c r="C195" s="471" t="s">
        <v>2407</v>
      </c>
      <c r="D195" s="394" t="s">
        <v>1706</v>
      </c>
      <c r="E195" s="392" t="s">
        <v>1707</v>
      </c>
      <c r="F195" s="95"/>
      <c r="G195" s="100">
        <v>50</v>
      </c>
      <c r="H195" s="111">
        <v>6.25</v>
      </c>
      <c r="I195" s="98" t="s">
        <v>1980</v>
      </c>
    </row>
    <row r="196" spans="1:9" ht="261.75">
      <c r="A196" s="98" t="s">
        <v>2406</v>
      </c>
      <c r="B196" s="112" t="s">
        <v>1236</v>
      </c>
      <c r="C196" s="471" t="s">
        <v>2407</v>
      </c>
      <c r="D196" s="394" t="s">
        <v>2408</v>
      </c>
      <c r="E196" s="392" t="s">
        <v>2409</v>
      </c>
      <c r="F196" s="95"/>
      <c r="G196" s="100">
        <v>50</v>
      </c>
      <c r="H196" s="111">
        <v>6.25</v>
      </c>
      <c r="I196" s="98" t="s">
        <v>1980</v>
      </c>
    </row>
    <row r="197" spans="1:9" ht="372">
      <c r="A197" s="98" t="s">
        <v>2410</v>
      </c>
      <c r="B197" s="112" t="s">
        <v>1236</v>
      </c>
      <c r="C197" s="370" t="s">
        <v>2411</v>
      </c>
      <c r="D197" s="394" t="s">
        <v>2412</v>
      </c>
      <c r="E197" s="392" t="s">
        <v>2413</v>
      </c>
      <c r="F197" s="95"/>
      <c r="G197" s="100">
        <v>50</v>
      </c>
      <c r="H197" s="111">
        <v>7</v>
      </c>
      <c r="I197" s="98" t="s">
        <v>1980</v>
      </c>
    </row>
    <row r="198" spans="1:9" ht="372">
      <c r="A198" s="98" t="s">
        <v>2410</v>
      </c>
      <c r="B198" s="112" t="s">
        <v>1236</v>
      </c>
      <c r="C198" s="370" t="s">
        <v>2411</v>
      </c>
      <c r="D198" s="394" t="s">
        <v>2414</v>
      </c>
      <c r="E198" s="392" t="s">
        <v>558</v>
      </c>
      <c r="F198" s="95"/>
      <c r="G198" s="100"/>
      <c r="H198" s="111"/>
      <c r="I198" s="98" t="s">
        <v>1980</v>
      </c>
    </row>
    <row r="199" spans="1:9" ht="409.5">
      <c r="A199" s="98" t="s">
        <v>2415</v>
      </c>
      <c r="B199" s="112" t="s">
        <v>1236</v>
      </c>
      <c r="C199" s="95" t="s">
        <v>2416</v>
      </c>
      <c r="D199" s="394" t="s">
        <v>2417</v>
      </c>
      <c r="E199" s="392" t="s">
        <v>2418</v>
      </c>
      <c r="F199" s="95"/>
      <c r="G199" s="100">
        <v>50</v>
      </c>
      <c r="H199" s="111">
        <v>4.55</v>
      </c>
      <c r="I199" s="98" t="s">
        <v>1980</v>
      </c>
    </row>
    <row r="200" spans="1:9" ht="409.5">
      <c r="A200" s="98" t="s">
        <v>2415</v>
      </c>
      <c r="B200" s="112" t="str">
        <f>B201</f>
        <v>FMED2</v>
      </c>
      <c r="C200" s="95" t="str">
        <f>C201</f>
        <v>A nonfunctional neuroendocrine tumor of the pancreas – a case report</v>
      </c>
      <c r="D200" s="394" t="s">
        <v>2419</v>
      </c>
      <c r="E200" s="392" t="s">
        <v>2420</v>
      </c>
      <c r="F200" s="95"/>
      <c r="G200" s="100">
        <v>50</v>
      </c>
      <c r="H200" s="111">
        <v>4.55</v>
      </c>
      <c r="I200" s="98" t="s">
        <v>1980</v>
      </c>
    </row>
    <row r="201" spans="1:9" ht="409.5">
      <c r="A201" s="98" t="s">
        <v>2415</v>
      </c>
      <c r="B201" s="112" t="s">
        <v>1236</v>
      </c>
      <c r="C201" s="112" t="s">
        <v>2416</v>
      </c>
      <c r="D201" s="95" t="s">
        <v>2421</v>
      </c>
      <c r="E201" s="392" t="s">
        <v>1674</v>
      </c>
      <c r="F201" s="95"/>
      <c r="G201" s="100">
        <v>50</v>
      </c>
      <c r="H201" s="111">
        <v>4.55</v>
      </c>
      <c r="I201" s="98" t="s">
        <v>1980</v>
      </c>
    </row>
    <row r="202" spans="1:9" ht="179.25">
      <c r="A202" s="169" t="s">
        <v>3504</v>
      </c>
      <c r="B202" s="167" t="s">
        <v>1236</v>
      </c>
      <c r="C202" s="170" t="s">
        <v>2422</v>
      </c>
      <c r="D202" s="170" t="s">
        <v>2423</v>
      </c>
      <c r="E202" s="472" t="s">
        <v>2424</v>
      </c>
      <c r="F202" s="170" t="s">
        <v>691</v>
      </c>
      <c r="G202" s="179">
        <v>50</v>
      </c>
      <c r="H202" s="444">
        <v>10</v>
      </c>
      <c r="I202" s="98" t="s">
        <v>1973</v>
      </c>
    </row>
    <row r="203" spans="1:9" ht="110.25">
      <c r="A203" s="169" t="s">
        <v>3504</v>
      </c>
      <c r="B203" s="167" t="s">
        <v>1236</v>
      </c>
      <c r="C203" s="170" t="s">
        <v>2422</v>
      </c>
      <c r="D203" s="170" t="s">
        <v>2425</v>
      </c>
      <c r="E203" s="472" t="s">
        <v>2426</v>
      </c>
      <c r="F203" s="170" t="s">
        <v>2427</v>
      </c>
      <c r="G203" s="179">
        <v>15</v>
      </c>
      <c r="H203" s="444">
        <v>3</v>
      </c>
      <c r="I203" s="98" t="s">
        <v>1973</v>
      </c>
    </row>
    <row r="204" spans="1:9" ht="69">
      <c r="A204" s="169" t="s">
        <v>3505</v>
      </c>
      <c r="B204" s="167" t="s">
        <v>1236</v>
      </c>
      <c r="C204" s="170" t="s">
        <v>2428</v>
      </c>
      <c r="D204" s="170" t="s">
        <v>2429</v>
      </c>
      <c r="E204" s="472" t="s">
        <v>2430</v>
      </c>
      <c r="F204" s="170" t="s">
        <v>390</v>
      </c>
      <c r="G204" s="179">
        <v>50</v>
      </c>
      <c r="H204" s="444">
        <v>16.66</v>
      </c>
      <c r="I204" s="98" t="s">
        <v>1973</v>
      </c>
    </row>
    <row r="205" spans="1:9" ht="151.5">
      <c r="A205" s="169" t="s">
        <v>3505</v>
      </c>
      <c r="B205" s="167" t="s">
        <v>1236</v>
      </c>
      <c r="C205" s="170" t="s">
        <v>2428</v>
      </c>
      <c r="D205" s="170" t="s">
        <v>2431</v>
      </c>
      <c r="E205" s="472" t="s">
        <v>2432</v>
      </c>
      <c r="F205" s="170" t="s">
        <v>2433</v>
      </c>
      <c r="G205" s="179">
        <v>15</v>
      </c>
      <c r="H205" s="444">
        <v>5</v>
      </c>
      <c r="I205" s="98" t="s">
        <v>1973</v>
      </c>
    </row>
    <row r="206" spans="1:9" ht="220.5">
      <c r="A206" s="169" t="s">
        <v>3505</v>
      </c>
      <c r="B206" s="167" t="s">
        <v>1236</v>
      </c>
      <c r="C206" s="170" t="s">
        <v>2428</v>
      </c>
      <c r="D206" s="170" t="s">
        <v>2434</v>
      </c>
      <c r="E206" s="472" t="s">
        <v>2435</v>
      </c>
      <c r="F206" s="170" t="s">
        <v>2436</v>
      </c>
      <c r="G206" s="179">
        <v>15</v>
      </c>
      <c r="H206" s="444">
        <v>5</v>
      </c>
      <c r="I206" s="98" t="s">
        <v>1973</v>
      </c>
    </row>
    <row r="207" spans="1:9" ht="54.75">
      <c r="A207" s="169" t="s">
        <v>3505</v>
      </c>
      <c r="B207" s="167" t="s">
        <v>1236</v>
      </c>
      <c r="C207" s="170" t="s">
        <v>2428</v>
      </c>
      <c r="D207" s="170" t="s">
        <v>2437</v>
      </c>
      <c r="E207" s="472" t="s">
        <v>2438</v>
      </c>
      <c r="F207" s="170" t="s">
        <v>2439</v>
      </c>
      <c r="G207" s="179">
        <v>15</v>
      </c>
      <c r="H207" s="444">
        <v>5</v>
      </c>
      <c r="I207" s="98" t="s">
        <v>1973</v>
      </c>
    </row>
    <row r="208" spans="1:9" ht="110.25">
      <c r="A208" s="169" t="s">
        <v>3505</v>
      </c>
      <c r="B208" s="167" t="s">
        <v>1236</v>
      </c>
      <c r="C208" s="170" t="s">
        <v>2428</v>
      </c>
      <c r="D208" s="170" t="s">
        <v>2440</v>
      </c>
      <c r="E208" s="472" t="s">
        <v>2441</v>
      </c>
      <c r="F208" s="170" t="s">
        <v>390</v>
      </c>
      <c r="G208" s="179">
        <v>50</v>
      </c>
      <c r="H208" s="444">
        <v>16.66</v>
      </c>
      <c r="I208" s="98" t="s">
        <v>1973</v>
      </c>
    </row>
    <row r="209" spans="1:9" ht="110.25">
      <c r="A209" s="169" t="s">
        <v>3504</v>
      </c>
      <c r="B209" s="167" t="s">
        <v>1236</v>
      </c>
      <c r="C209" s="170" t="s">
        <v>2422</v>
      </c>
      <c r="D209" s="170" t="s">
        <v>2440</v>
      </c>
      <c r="E209" s="472" t="s">
        <v>2441</v>
      </c>
      <c r="F209" s="170" t="s">
        <v>390</v>
      </c>
      <c r="G209" s="179">
        <v>50</v>
      </c>
      <c r="H209" s="444">
        <v>10</v>
      </c>
      <c r="I209" s="98" t="s">
        <v>1973</v>
      </c>
    </row>
    <row r="210" spans="1:9" ht="54.75">
      <c r="A210" s="175" t="s">
        <v>1362</v>
      </c>
      <c r="B210" s="170" t="s">
        <v>1236</v>
      </c>
      <c r="C210" s="175" t="s">
        <v>2090</v>
      </c>
      <c r="D210" s="485" t="s">
        <v>1524</v>
      </c>
      <c r="E210" s="170" t="s">
        <v>2442</v>
      </c>
      <c r="F210" s="170" t="s">
        <v>390</v>
      </c>
      <c r="G210" s="179">
        <v>50</v>
      </c>
      <c r="H210" s="444">
        <v>10</v>
      </c>
      <c r="I210" s="98" t="s">
        <v>1364</v>
      </c>
    </row>
    <row r="211" spans="1:9" ht="54.75">
      <c r="A211" s="486" t="s">
        <v>2443</v>
      </c>
      <c r="B211" s="170" t="s">
        <v>1236</v>
      </c>
      <c r="C211" s="487" t="s">
        <v>1676</v>
      </c>
      <c r="D211" s="485" t="s">
        <v>2444</v>
      </c>
      <c r="E211" s="170" t="s">
        <v>2445</v>
      </c>
      <c r="F211" s="170" t="s">
        <v>2446</v>
      </c>
      <c r="G211" s="179">
        <v>15</v>
      </c>
      <c r="H211" s="444">
        <v>3</v>
      </c>
      <c r="I211" s="98" t="s">
        <v>1364</v>
      </c>
    </row>
    <row r="212" spans="1:9" ht="82.5">
      <c r="A212" s="486" t="s">
        <v>2447</v>
      </c>
      <c r="B212" s="170" t="s">
        <v>1236</v>
      </c>
      <c r="C212" s="183" t="s">
        <v>2448</v>
      </c>
      <c r="D212" s="183" t="s">
        <v>2449</v>
      </c>
      <c r="E212" s="170" t="s">
        <v>2450</v>
      </c>
      <c r="F212" s="170" t="s">
        <v>2446</v>
      </c>
      <c r="G212" s="179">
        <v>15</v>
      </c>
      <c r="H212" s="444">
        <v>3.75</v>
      </c>
      <c r="I212" s="98" t="s">
        <v>1364</v>
      </c>
    </row>
    <row r="213" spans="1:9" ht="151.5">
      <c r="A213" s="169" t="s">
        <v>2451</v>
      </c>
      <c r="B213" s="167" t="s">
        <v>1236</v>
      </c>
      <c r="C213" s="167" t="s">
        <v>2452</v>
      </c>
      <c r="D213" s="167" t="s">
        <v>2453</v>
      </c>
      <c r="E213" s="473" t="s">
        <v>2454</v>
      </c>
      <c r="F213" s="170" t="s">
        <v>390</v>
      </c>
      <c r="G213" s="179">
        <v>50</v>
      </c>
      <c r="H213" s="444">
        <v>10</v>
      </c>
      <c r="I213" s="98" t="s">
        <v>1988</v>
      </c>
    </row>
    <row r="214" spans="1:9" ht="123.75">
      <c r="A214" s="169" t="s">
        <v>2451</v>
      </c>
      <c r="B214" s="167" t="s">
        <v>1236</v>
      </c>
      <c r="C214" s="167" t="s">
        <v>2452</v>
      </c>
      <c r="D214" s="167" t="s">
        <v>2455</v>
      </c>
      <c r="E214" s="472" t="s">
        <v>2456</v>
      </c>
      <c r="F214" s="170" t="s">
        <v>390</v>
      </c>
      <c r="G214" s="179">
        <v>50</v>
      </c>
      <c r="H214" s="444">
        <v>10</v>
      </c>
      <c r="I214" s="98" t="s">
        <v>1988</v>
      </c>
    </row>
    <row r="215" spans="1:9" ht="165">
      <c r="A215" s="169" t="s">
        <v>2451</v>
      </c>
      <c r="B215" s="167" t="s">
        <v>1236</v>
      </c>
      <c r="C215" s="167" t="s">
        <v>2452</v>
      </c>
      <c r="D215" s="167" t="s">
        <v>2457</v>
      </c>
      <c r="E215" s="440" t="s">
        <v>2458</v>
      </c>
      <c r="F215" s="170" t="s">
        <v>390</v>
      </c>
      <c r="G215" s="179">
        <v>50</v>
      </c>
      <c r="H215" s="444">
        <v>10</v>
      </c>
      <c r="I215" s="98" t="s">
        <v>1988</v>
      </c>
    </row>
    <row r="216" spans="1:9" ht="207">
      <c r="A216" s="169" t="s">
        <v>2451</v>
      </c>
      <c r="B216" s="167" t="s">
        <v>1236</v>
      </c>
      <c r="C216" s="167" t="s">
        <v>2452</v>
      </c>
      <c r="D216" s="167" t="s">
        <v>2459</v>
      </c>
      <c r="E216" s="473" t="s">
        <v>2460</v>
      </c>
      <c r="F216" s="170" t="s">
        <v>390</v>
      </c>
      <c r="G216" s="179">
        <v>50</v>
      </c>
      <c r="H216" s="444">
        <v>10</v>
      </c>
      <c r="I216" s="98" t="s">
        <v>1988</v>
      </c>
    </row>
    <row r="217" spans="1:9" ht="151.5">
      <c r="A217" s="169" t="s">
        <v>2461</v>
      </c>
      <c r="B217" s="167" t="s">
        <v>1236</v>
      </c>
      <c r="C217" s="167" t="s">
        <v>2462</v>
      </c>
      <c r="D217" s="169" t="s">
        <v>2463</v>
      </c>
      <c r="E217" s="473" t="s">
        <v>2454</v>
      </c>
      <c r="F217" s="170" t="s">
        <v>390</v>
      </c>
      <c r="G217" s="179">
        <v>50</v>
      </c>
      <c r="H217" s="444">
        <v>8.33</v>
      </c>
      <c r="I217" s="98" t="s">
        <v>1988</v>
      </c>
    </row>
    <row r="218" spans="1:9" ht="138">
      <c r="A218" s="169" t="s">
        <v>2461</v>
      </c>
      <c r="B218" s="167" t="s">
        <v>1236</v>
      </c>
      <c r="C218" s="167" t="s">
        <v>2462</v>
      </c>
      <c r="D218" s="167" t="s">
        <v>2464</v>
      </c>
      <c r="E218" s="472" t="s">
        <v>2465</v>
      </c>
      <c r="F218" s="170" t="s">
        <v>390</v>
      </c>
      <c r="G218" s="179">
        <v>50</v>
      </c>
      <c r="H218" s="444">
        <v>8.33</v>
      </c>
      <c r="I218" s="98" t="s">
        <v>1988</v>
      </c>
    </row>
    <row r="219" spans="1:9" ht="138">
      <c r="A219" s="169" t="s">
        <v>2461</v>
      </c>
      <c r="B219" s="167" t="s">
        <v>1236</v>
      </c>
      <c r="C219" s="167" t="s">
        <v>2462</v>
      </c>
      <c r="D219" s="167" t="s">
        <v>2466</v>
      </c>
      <c r="E219" s="472" t="s">
        <v>2467</v>
      </c>
      <c r="F219" s="170" t="s">
        <v>390</v>
      </c>
      <c r="G219" s="179">
        <v>50</v>
      </c>
      <c r="H219" s="444">
        <v>8.33</v>
      </c>
      <c r="I219" s="98" t="s">
        <v>1988</v>
      </c>
    </row>
    <row r="220" spans="1:9" ht="151.5">
      <c r="A220" s="169" t="s">
        <v>2468</v>
      </c>
      <c r="B220" s="167" t="s">
        <v>1236</v>
      </c>
      <c r="C220" s="167" t="s">
        <v>2469</v>
      </c>
      <c r="D220" s="167" t="s">
        <v>2470</v>
      </c>
      <c r="E220" s="472" t="s">
        <v>2454</v>
      </c>
      <c r="F220" s="170" t="s">
        <v>390</v>
      </c>
      <c r="G220" s="179">
        <v>50</v>
      </c>
      <c r="H220" s="444">
        <v>5.55</v>
      </c>
      <c r="I220" s="98" t="s">
        <v>1988</v>
      </c>
    </row>
    <row r="221" spans="1:9" ht="138">
      <c r="A221" s="169" t="s">
        <v>2468</v>
      </c>
      <c r="B221" s="167" t="s">
        <v>1236</v>
      </c>
      <c r="C221" s="167" t="s">
        <v>2469</v>
      </c>
      <c r="D221" s="167" t="s">
        <v>2464</v>
      </c>
      <c r="E221" s="472" t="s">
        <v>2465</v>
      </c>
      <c r="F221" s="170" t="s">
        <v>390</v>
      </c>
      <c r="G221" s="179">
        <v>50</v>
      </c>
      <c r="H221" s="444">
        <v>5.55</v>
      </c>
      <c r="I221" s="98" t="s">
        <v>1988</v>
      </c>
    </row>
    <row r="222" spans="1:9" ht="151.5">
      <c r="A222" s="183" t="s">
        <v>3417</v>
      </c>
      <c r="B222" s="167" t="s">
        <v>1236</v>
      </c>
      <c r="C222" s="183" t="s">
        <v>1380</v>
      </c>
      <c r="D222" s="167" t="s">
        <v>2470</v>
      </c>
      <c r="E222" s="472" t="s">
        <v>2454</v>
      </c>
      <c r="F222" s="170" t="s">
        <v>390</v>
      </c>
      <c r="G222" s="179">
        <v>50</v>
      </c>
      <c r="H222" s="444">
        <v>12.5</v>
      </c>
      <c r="I222" s="98" t="s">
        <v>1988</v>
      </c>
    </row>
    <row r="223" spans="1:9" ht="207">
      <c r="A223" s="98" t="s">
        <v>2937</v>
      </c>
      <c r="B223" s="112" t="s">
        <v>2178</v>
      </c>
      <c r="C223" s="95" t="s">
        <v>1465</v>
      </c>
      <c r="D223" s="95" t="s">
        <v>2938</v>
      </c>
      <c r="E223" s="392" t="s">
        <v>2080</v>
      </c>
      <c r="F223" s="95" t="s">
        <v>390</v>
      </c>
      <c r="G223" s="100">
        <v>50</v>
      </c>
      <c r="H223" s="111">
        <v>5.55</v>
      </c>
      <c r="I223" s="111" t="s">
        <v>2132</v>
      </c>
    </row>
    <row r="224" spans="1:9" ht="303">
      <c r="A224" s="98" t="s">
        <v>2937</v>
      </c>
      <c r="B224" s="112" t="s">
        <v>2178</v>
      </c>
      <c r="C224" s="95" t="s">
        <v>1465</v>
      </c>
      <c r="D224" s="95" t="s">
        <v>2939</v>
      </c>
      <c r="E224" s="392" t="s">
        <v>2940</v>
      </c>
      <c r="F224" s="95" t="s">
        <v>390</v>
      </c>
      <c r="G224" s="100">
        <v>50</v>
      </c>
      <c r="H224" s="111">
        <v>5.55</v>
      </c>
      <c r="I224" s="111" t="s">
        <v>2132</v>
      </c>
    </row>
    <row r="225" spans="1:9" ht="220.5">
      <c r="A225" s="98" t="s">
        <v>2941</v>
      </c>
      <c r="B225" s="112" t="s">
        <v>2178</v>
      </c>
      <c r="C225" s="95" t="s">
        <v>478</v>
      </c>
      <c r="D225" s="95" t="s">
        <v>2358</v>
      </c>
      <c r="E225" s="392" t="s">
        <v>2359</v>
      </c>
      <c r="F225" s="95" t="s">
        <v>390</v>
      </c>
      <c r="G225" s="100">
        <v>50</v>
      </c>
      <c r="H225" s="111">
        <v>5.55</v>
      </c>
      <c r="I225" s="111" t="s">
        <v>2132</v>
      </c>
    </row>
    <row r="226" spans="1:9" ht="110.25">
      <c r="A226" s="98" t="s">
        <v>2941</v>
      </c>
      <c r="B226" s="112" t="s">
        <v>2178</v>
      </c>
      <c r="C226" s="95" t="s">
        <v>478</v>
      </c>
      <c r="D226" s="95" t="s">
        <v>2360</v>
      </c>
      <c r="E226" s="392" t="s">
        <v>2361</v>
      </c>
      <c r="F226" s="95"/>
      <c r="G226" s="100">
        <v>15</v>
      </c>
      <c r="H226" s="111">
        <v>2.14</v>
      </c>
      <c r="I226" s="111" t="s">
        <v>2132</v>
      </c>
    </row>
    <row r="227" spans="1:9" ht="220.5">
      <c r="A227" s="98" t="s">
        <v>2941</v>
      </c>
      <c r="B227" s="112" t="s">
        <v>132</v>
      </c>
      <c r="C227" s="95" t="s">
        <v>478</v>
      </c>
      <c r="D227" s="95" t="s">
        <v>2358</v>
      </c>
      <c r="E227" s="257" t="s">
        <v>2359</v>
      </c>
      <c r="F227" s="95" t="s">
        <v>390</v>
      </c>
      <c r="G227" s="100">
        <v>50</v>
      </c>
      <c r="H227" s="111" t="s">
        <v>2362</v>
      </c>
      <c r="I227" s="111" t="s">
        <v>2130</v>
      </c>
    </row>
    <row r="228" spans="1:9" ht="110.25">
      <c r="A228" s="98" t="s">
        <v>2941</v>
      </c>
      <c r="B228" s="112" t="s">
        <v>132</v>
      </c>
      <c r="C228" s="95" t="s">
        <v>478</v>
      </c>
      <c r="D228" s="95" t="s">
        <v>2360</v>
      </c>
      <c r="E228" s="257" t="s">
        <v>2361</v>
      </c>
      <c r="F228" s="95"/>
      <c r="G228" s="100">
        <v>15</v>
      </c>
      <c r="H228" s="111">
        <v>2.14</v>
      </c>
      <c r="I228" s="111" t="s">
        <v>2130</v>
      </c>
    </row>
    <row r="229" spans="1:9" ht="123.75">
      <c r="A229" s="467" t="s">
        <v>2363</v>
      </c>
      <c r="B229" s="112" t="s">
        <v>132</v>
      </c>
      <c r="C229" s="131" t="s">
        <v>2364</v>
      </c>
      <c r="D229" s="131" t="s">
        <v>2365</v>
      </c>
      <c r="E229" s="95" t="s">
        <v>2366</v>
      </c>
      <c r="F229" s="95" t="s">
        <v>390</v>
      </c>
      <c r="G229" s="100">
        <v>50</v>
      </c>
      <c r="H229" s="111">
        <v>25</v>
      </c>
      <c r="I229" s="111" t="s">
        <v>2130</v>
      </c>
    </row>
    <row r="230" spans="1:9" ht="192.75">
      <c r="A230" s="133" t="s">
        <v>2367</v>
      </c>
      <c r="B230" s="133" t="s">
        <v>132</v>
      </c>
      <c r="C230" s="131" t="s">
        <v>2368</v>
      </c>
      <c r="D230" s="131" t="s">
        <v>2369</v>
      </c>
      <c r="E230" s="133" t="s">
        <v>2370</v>
      </c>
      <c r="F230" s="133" t="s">
        <v>390</v>
      </c>
      <c r="G230" s="479">
        <v>50</v>
      </c>
      <c r="H230" s="480">
        <f>50/3</f>
        <v>16.666666666666668</v>
      </c>
      <c r="I230" s="111" t="s">
        <v>2130</v>
      </c>
    </row>
    <row r="231" spans="1:10" s="65" customFormat="1" ht="179.25">
      <c r="A231" s="488" t="s">
        <v>2367</v>
      </c>
      <c r="B231" s="488" t="s">
        <v>132</v>
      </c>
      <c r="C231" s="281" t="s">
        <v>2368</v>
      </c>
      <c r="D231" s="281" t="s">
        <v>2371</v>
      </c>
      <c r="E231" s="146" t="s">
        <v>2372</v>
      </c>
      <c r="F231" s="488" t="s">
        <v>390</v>
      </c>
      <c r="G231" s="489">
        <v>50</v>
      </c>
      <c r="H231" s="490">
        <f>50/3</f>
        <v>16.666666666666668</v>
      </c>
      <c r="I231" s="428" t="s">
        <v>2130</v>
      </c>
      <c r="J231" s="270"/>
    </row>
    <row r="232" spans="1:9" ht="248.25">
      <c r="A232" s="367" t="s">
        <v>2373</v>
      </c>
      <c r="B232" s="131" t="s">
        <v>132</v>
      </c>
      <c r="C232" s="131" t="s">
        <v>478</v>
      </c>
      <c r="D232" s="131" t="s">
        <v>2374</v>
      </c>
      <c r="E232" s="246" t="s">
        <v>2375</v>
      </c>
      <c r="F232" s="95" t="s">
        <v>390</v>
      </c>
      <c r="G232" s="479">
        <v>50</v>
      </c>
      <c r="H232" s="480">
        <f>50/7</f>
        <v>7.142857142857143</v>
      </c>
      <c r="I232" s="111" t="s">
        <v>2130</v>
      </c>
    </row>
    <row r="233" spans="1:9" ht="110.25">
      <c r="A233" s="131" t="s">
        <v>2376</v>
      </c>
      <c r="B233" s="112" t="s">
        <v>132</v>
      </c>
      <c r="C233" s="131" t="s">
        <v>2377</v>
      </c>
      <c r="D233" s="95" t="s">
        <v>2378</v>
      </c>
      <c r="E233" s="95" t="s">
        <v>2379</v>
      </c>
      <c r="F233" s="95" t="s">
        <v>131</v>
      </c>
      <c r="G233" s="100">
        <v>50</v>
      </c>
      <c r="H233" s="111">
        <v>10</v>
      </c>
      <c r="I233" s="111" t="s">
        <v>2134</v>
      </c>
    </row>
    <row r="234" spans="1:9" ht="110.25">
      <c r="A234" s="131" t="s">
        <v>2376</v>
      </c>
      <c r="B234" s="112" t="s">
        <v>132</v>
      </c>
      <c r="C234" s="131" t="s">
        <v>2377</v>
      </c>
      <c r="D234" s="95" t="s">
        <v>2378</v>
      </c>
      <c r="E234" s="95" t="s">
        <v>2379</v>
      </c>
      <c r="F234" s="95" t="s">
        <v>131</v>
      </c>
      <c r="G234" s="100">
        <v>50</v>
      </c>
      <c r="H234" s="111">
        <v>10</v>
      </c>
      <c r="I234" s="111" t="s">
        <v>2135</v>
      </c>
    </row>
    <row r="235" spans="1:9" ht="409.5">
      <c r="A235" s="388" t="s">
        <v>2380</v>
      </c>
      <c r="B235" s="388" t="s">
        <v>132</v>
      </c>
      <c r="C235" s="388" t="s">
        <v>2381</v>
      </c>
      <c r="D235" s="388" t="s">
        <v>2382</v>
      </c>
      <c r="E235" s="388" t="s">
        <v>2383</v>
      </c>
      <c r="F235" s="388" t="s">
        <v>2384</v>
      </c>
      <c r="G235" s="388">
        <v>15</v>
      </c>
      <c r="H235" s="388">
        <v>15</v>
      </c>
      <c r="I235" s="111" t="s">
        <v>2697</v>
      </c>
    </row>
    <row r="236" spans="1:9" ht="409.5">
      <c r="A236" s="90" t="s">
        <v>2380</v>
      </c>
      <c r="B236" s="134" t="s">
        <v>132</v>
      </c>
      <c r="C236" s="91" t="s">
        <v>2381</v>
      </c>
      <c r="D236" s="466" t="s">
        <v>2385</v>
      </c>
      <c r="E236" s="91" t="s">
        <v>2386</v>
      </c>
      <c r="F236" s="91" t="s">
        <v>2384</v>
      </c>
      <c r="G236" s="258">
        <v>15</v>
      </c>
      <c r="H236" s="259">
        <v>15</v>
      </c>
      <c r="I236" s="111" t="s">
        <v>2697</v>
      </c>
    </row>
    <row r="237" spans="1:9" ht="409.5">
      <c r="A237" s="90" t="s">
        <v>2380</v>
      </c>
      <c r="B237" s="134" t="s">
        <v>132</v>
      </c>
      <c r="C237" s="91" t="s">
        <v>2381</v>
      </c>
      <c r="D237" s="466" t="s">
        <v>2387</v>
      </c>
      <c r="E237" s="91" t="s">
        <v>2388</v>
      </c>
      <c r="F237" s="91" t="s">
        <v>2384</v>
      </c>
      <c r="G237" s="258">
        <v>15</v>
      </c>
      <c r="H237" s="259">
        <v>15</v>
      </c>
      <c r="I237" s="111" t="s">
        <v>2697</v>
      </c>
    </row>
    <row r="238" spans="1:9" ht="409.5">
      <c r="A238" s="98" t="s">
        <v>2380</v>
      </c>
      <c r="B238" s="112" t="s">
        <v>132</v>
      </c>
      <c r="C238" s="95" t="s">
        <v>2381</v>
      </c>
      <c r="D238" s="467" t="s">
        <v>2389</v>
      </c>
      <c r="E238" s="95" t="s">
        <v>2390</v>
      </c>
      <c r="F238" s="95" t="s">
        <v>2384</v>
      </c>
      <c r="G238" s="100">
        <v>15</v>
      </c>
      <c r="H238" s="111">
        <v>15</v>
      </c>
      <c r="I238" s="111" t="s">
        <v>2697</v>
      </c>
    </row>
    <row r="239" spans="1:9" ht="409.5">
      <c r="A239" s="98" t="s">
        <v>2380</v>
      </c>
      <c r="B239" s="112" t="s">
        <v>132</v>
      </c>
      <c r="C239" s="95" t="s">
        <v>2381</v>
      </c>
      <c r="D239" s="467" t="s">
        <v>2391</v>
      </c>
      <c r="E239" s="95" t="s">
        <v>2392</v>
      </c>
      <c r="F239" s="95" t="s">
        <v>2384</v>
      </c>
      <c r="G239" s="100">
        <v>15</v>
      </c>
      <c r="H239" s="111">
        <v>15</v>
      </c>
      <c r="I239" s="111" t="s">
        <v>2697</v>
      </c>
    </row>
    <row r="240" spans="1:9" ht="409.5">
      <c r="A240" s="98" t="s">
        <v>2380</v>
      </c>
      <c r="B240" s="112" t="s">
        <v>132</v>
      </c>
      <c r="C240" s="95" t="s">
        <v>2381</v>
      </c>
      <c r="D240" s="467" t="s">
        <v>2393</v>
      </c>
      <c r="E240" s="95" t="s">
        <v>2394</v>
      </c>
      <c r="F240" s="95" t="s">
        <v>2384</v>
      </c>
      <c r="G240" s="100">
        <v>15</v>
      </c>
      <c r="H240" s="111">
        <v>15</v>
      </c>
      <c r="I240" s="111" t="s">
        <v>2697</v>
      </c>
    </row>
    <row r="241" spans="1:9" ht="409.5">
      <c r="A241" s="98" t="s">
        <v>2395</v>
      </c>
      <c r="B241" s="112" t="s">
        <v>132</v>
      </c>
      <c r="C241" s="95" t="s">
        <v>2396</v>
      </c>
      <c r="D241" s="467" t="s">
        <v>2397</v>
      </c>
      <c r="E241" s="95" t="s">
        <v>2398</v>
      </c>
      <c r="F241" s="95" t="s">
        <v>2399</v>
      </c>
      <c r="G241" s="100">
        <v>15</v>
      </c>
      <c r="H241" s="111">
        <v>15</v>
      </c>
      <c r="I241" s="111" t="s">
        <v>2697</v>
      </c>
    </row>
    <row r="242" spans="1:9" ht="409.5">
      <c r="A242" s="98" t="s">
        <v>2395</v>
      </c>
      <c r="B242" s="112" t="s">
        <v>132</v>
      </c>
      <c r="C242" s="95" t="s">
        <v>2396</v>
      </c>
      <c r="D242" s="467" t="s">
        <v>2400</v>
      </c>
      <c r="E242" s="95" t="s">
        <v>2401</v>
      </c>
      <c r="F242" s="95" t="s">
        <v>2384</v>
      </c>
      <c r="G242" s="100">
        <v>15</v>
      </c>
      <c r="H242" s="111">
        <v>15</v>
      </c>
      <c r="I242" s="111" t="s">
        <v>2697</v>
      </c>
    </row>
    <row r="243" spans="1:9" ht="409.5">
      <c r="A243" s="98" t="s">
        <v>2395</v>
      </c>
      <c r="B243" s="112" t="s">
        <v>132</v>
      </c>
      <c r="C243" s="95" t="s">
        <v>2396</v>
      </c>
      <c r="D243" s="467" t="s">
        <v>2402</v>
      </c>
      <c r="E243" s="95" t="s">
        <v>2619</v>
      </c>
      <c r="F243" s="95" t="s">
        <v>2384</v>
      </c>
      <c r="G243" s="100">
        <v>15</v>
      </c>
      <c r="H243" s="111">
        <v>15</v>
      </c>
      <c r="I243" s="111" t="s">
        <v>2697</v>
      </c>
    </row>
    <row r="244" spans="1:9" ht="409.5">
      <c r="A244" s="98" t="s">
        <v>2620</v>
      </c>
      <c r="B244" s="112" t="s">
        <v>132</v>
      </c>
      <c r="C244" s="95" t="s">
        <v>2621</v>
      </c>
      <c r="D244" s="467" t="s">
        <v>2622</v>
      </c>
      <c r="E244" s="95" t="s">
        <v>2623</v>
      </c>
      <c r="F244" s="95" t="s">
        <v>2624</v>
      </c>
      <c r="G244" s="100">
        <v>15</v>
      </c>
      <c r="H244" s="111">
        <v>15</v>
      </c>
      <c r="I244" s="111" t="s">
        <v>2697</v>
      </c>
    </row>
    <row r="245" spans="1:9" ht="409.5">
      <c r="A245" s="98" t="s">
        <v>2620</v>
      </c>
      <c r="B245" s="112" t="s">
        <v>132</v>
      </c>
      <c r="C245" s="95" t="s">
        <v>2621</v>
      </c>
      <c r="D245" s="467" t="s">
        <v>2625</v>
      </c>
      <c r="E245" s="95" t="s">
        <v>2626</v>
      </c>
      <c r="F245" s="95" t="s">
        <v>2627</v>
      </c>
      <c r="G245" s="100">
        <v>15</v>
      </c>
      <c r="H245" s="111">
        <v>15</v>
      </c>
      <c r="I245" s="111" t="s">
        <v>2697</v>
      </c>
    </row>
    <row r="246" spans="1:9" ht="207">
      <c r="A246" s="98" t="s">
        <v>2620</v>
      </c>
      <c r="B246" s="112" t="s">
        <v>132</v>
      </c>
      <c r="C246" s="95" t="s">
        <v>2621</v>
      </c>
      <c r="D246" s="467" t="s">
        <v>2628</v>
      </c>
      <c r="E246" s="95" t="s">
        <v>2629</v>
      </c>
      <c r="F246" s="95" t="s">
        <v>2384</v>
      </c>
      <c r="G246" s="100">
        <v>15</v>
      </c>
      <c r="H246" s="111">
        <v>15</v>
      </c>
      <c r="I246" s="111" t="s">
        <v>2697</v>
      </c>
    </row>
    <row r="247" spans="1:9" ht="303">
      <c r="A247" s="98" t="s">
        <v>2630</v>
      </c>
      <c r="B247" s="112" t="s">
        <v>132</v>
      </c>
      <c r="C247" s="95" t="s">
        <v>2631</v>
      </c>
      <c r="D247" s="467" t="s">
        <v>2632</v>
      </c>
      <c r="E247" s="95" t="s">
        <v>2633</v>
      </c>
      <c r="F247" s="95" t="s">
        <v>2634</v>
      </c>
      <c r="G247" s="100">
        <v>15</v>
      </c>
      <c r="H247" s="111">
        <v>15</v>
      </c>
      <c r="I247" s="111" t="s">
        <v>2697</v>
      </c>
    </row>
    <row r="248" spans="1:9" ht="303">
      <c r="A248" s="98" t="s">
        <v>2630</v>
      </c>
      <c r="B248" s="112" t="s">
        <v>132</v>
      </c>
      <c r="C248" s="95" t="s">
        <v>2631</v>
      </c>
      <c r="D248" s="467" t="s">
        <v>2635</v>
      </c>
      <c r="E248" s="95" t="s">
        <v>2636</v>
      </c>
      <c r="F248" s="95"/>
      <c r="G248" s="100">
        <v>15</v>
      </c>
      <c r="H248" s="111">
        <v>15</v>
      </c>
      <c r="I248" s="111" t="s">
        <v>2697</v>
      </c>
    </row>
    <row r="249" spans="1:9" ht="303">
      <c r="A249" s="98" t="s">
        <v>2630</v>
      </c>
      <c r="B249" s="112" t="s">
        <v>132</v>
      </c>
      <c r="C249" s="95" t="s">
        <v>2631</v>
      </c>
      <c r="D249" s="467" t="s">
        <v>2637</v>
      </c>
      <c r="E249" s="95" t="s">
        <v>2638</v>
      </c>
      <c r="F249" s="95" t="s">
        <v>2384</v>
      </c>
      <c r="G249" s="100">
        <v>15</v>
      </c>
      <c r="H249" s="111">
        <v>15</v>
      </c>
      <c r="I249" s="111" t="s">
        <v>2697</v>
      </c>
    </row>
    <row r="250" spans="1:9" ht="303">
      <c r="A250" s="98" t="s">
        <v>2639</v>
      </c>
      <c r="B250" s="112" t="s">
        <v>132</v>
      </c>
      <c r="C250" s="95" t="s">
        <v>2640</v>
      </c>
      <c r="D250" s="467" t="s">
        <v>2641</v>
      </c>
      <c r="E250" s="95" t="s">
        <v>2642</v>
      </c>
      <c r="F250" s="95" t="s">
        <v>2384</v>
      </c>
      <c r="G250" s="100">
        <v>15</v>
      </c>
      <c r="H250" s="111">
        <v>15</v>
      </c>
      <c r="I250" s="111" t="s">
        <v>2697</v>
      </c>
    </row>
    <row r="251" spans="1:9" ht="248.25">
      <c r="A251" s="98" t="s">
        <v>2643</v>
      </c>
      <c r="B251" s="112" t="s">
        <v>132</v>
      </c>
      <c r="C251" s="95" t="s">
        <v>2644</v>
      </c>
      <c r="D251" s="467" t="s">
        <v>2645</v>
      </c>
      <c r="E251" s="95" t="s">
        <v>2646</v>
      </c>
      <c r="F251" s="95" t="s">
        <v>2384</v>
      </c>
      <c r="G251" s="100">
        <v>15</v>
      </c>
      <c r="H251" s="111">
        <v>15</v>
      </c>
      <c r="I251" s="111" t="s">
        <v>2697</v>
      </c>
    </row>
    <row r="252" spans="1:9" ht="248.25">
      <c r="A252" s="98" t="s">
        <v>2643</v>
      </c>
      <c r="B252" s="112" t="s">
        <v>132</v>
      </c>
      <c r="C252" s="95" t="s">
        <v>2644</v>
      </c>
      <c r="D252" s="467" t="s">
        <v>2647</v>
      </c>
      <c r="E252" s="95" t="s">
        <v>2648</v>
      </c>
      <c r="F252" s="95" t="s">
        <v>2384</v>
      </c>
      <c r="G252" s="100">
        <v>15</v>
      </c>
      <c r="H252" s="111">
        <v>15</v>
      </c>
      <c r="I252" s="111" t="s">
        <v>2697</v>
      </c>
    </row>
    <row r="253" spans="1:9" ht="409.5">
      <c r="A253" s="98" t="s">
        <v>2942</v>
      </c>
      <c r="B253" s="112" t="s">
        <v>132</v>
      </c>
      <c r="C253" s="95" t="s">
        <v>3053</v>
      </c>
      <c r="D253" s="467" t="s">
        <v>3054</v>
      </c>
      <c r="E253" s="462" t="s">
        <v>3055</v>
      </c>
      <c r="F253" s="95" t="s">
        <v>2384</v>
      </c>
      <c r="G253" s="100">
        <v>15</v>
      </c>
      <c r="H253" s="111">
        <v>15</v>
      </c>
      <c r="I253" s="111" t="s">
        <v>2697</v>
      </c>
    </row>
    <row r="254" spans="1:9" ht="330.75">
      <c r="A254" s="98" t="s">
        <v>3056</v>
      </c>
      <c r="B254" s="112" t="s">
        <v>132</v>
      </c>
      <c r="C254" s="95" t="s">
        <v>3057</v>
      </c>
      <c r="D254" s="467" t="s">
        <v>3058</v>
      </c>
      <c r="E254" s="95" t="s">
        <v>3059</v>
      </c>
      <c r="F254" s="95" t="s">
        <v>2384</v>
      </c>
      <c r="G254" s="100">
        <v>15</v>
      </c>
      <c r="H254" s="111">
        <v>15</v>
      </c>
      <c r="I254" s="111" t="s">
        <v>2697</v>
      </c>
    </row>
    <row r="255" spans="1:9" ht="409.5">
      <c r="A255" s="98" t="s">
        <v>3060</v>
      </c>
      <c r="B255" s="112" t="s">
        <v>132</v>
      </c>
      <c r="C255" s="95" t="s">
        <v>3061</v>
      </c>
      <c r="D255" s="95" t="s">
        <v>2385</v>
      </c>
      <c r="E255" s="95" t="s">
        <v>2386</v>
      </c>
      <c r="F255" s="95" t="s">
        <v>2384</v>
      </c>
      <c r="G255" s="100">
        <v>15</v>
      </c>
      <c r="H255" s="111">
        <v>15</v>
      </c>
      <c r="I255" s="111" t="s">
        <v>2697</v>
      </c>
    </row>
    <row r="256" spans="1:9" ht="409.5">
      <c r="A256" s="98" t="s">
        <v>3060</v>
      </c>
      <c r="B256" s="112" t="s">
        <v>132</v>
      </c>
      <c r="C256" s="95" t="s">
        <v>3061</v>
      </c>
      <c r="D256" s="95" t="s">
        <v>2389</v>
      </c>
      <c r="E256" s="95" t="s">
        <v>2390</v>
      </c>
      <c r="F256" s="95" t="s">
        <v>2384</v>
      </c>
      <c r="G256" s="100">
        <v>15</v>
      </c>
      <c r="H256" s="111">
        <v>15</v>
      </c>
      <c r="I256" s="111" t="s">
        <v>2697</v>
      </c>
    </row>
    <row r="257" spans="1:9" ht="409.5">
      <c r="A257" s="98" t="s">
        <v>3060</v>
      </c>
      <c r="B257" s="112" t="s">
        <v>132</v>
      </c>
      <c r="C257" s="95" t="s">
        <v>3061</v>
      </c>
      <c r="D257" s="95" t="s">
        <v>2393</v>
      </c>
      <c r="E257" s="95" t="s">
        <v>2394</v>
      </c>
      <c r="F257" s="95" t="s">
        <v>2384</v>
      </c>
      <c r="G257" s="100">
        <v>15</v>
      </c>
      <c r="H257" s="111">
        <v>15</v>
      </c>
      <c r="I257" s="111" t="s">
        <v>2697</v>
      </c>
    </row>
    <row r="258" spans="1:9" ht="409.5">
      <c r="A258" s="98" t="s">
        <v>3062</v>
      </c>
      <c r="B258" s="112" t="s">
        <v>132</v>
      </c>
      <c r="C258" s="95" t="s">
        <v>3063</v>
      </c>
      <c r="D258" s="95" t="s">
        <v>2382</v>
      </c>
      <c r="E258" s="95" t="s">
        <v>2383</v>
      </c>
      <c r="F258" s="95" t="s">
        <v>2384</v>
      </c>
      <c r="G258" s="100">
        <v>15</v>
      </c>
      <c r="H258" s="111">
        <v>15</v>
      </c>
      <c r="I258" s="111" t="s">
        <v>2697</v>
      </c>
    </row>
    <row r="259" spans="1:9" ht="409.5">
      <c r="A259" s="98" t="s">
        <v>3062</v>
      </c>
      <c r="B259" s="112" t="s">
        <v>132</v>
      </c>
      <c r="C259" s="95" t="s">
        <v>3063</v>
      </c>
      <c r="D259" s="95" t="s">
        <v>2385</v>
      </c>
      <c r="E259" s="95" t="s">
        <v>2386</v>
      </c>
      <c r="F259" s="95" t="s">
        <v>2384</v>
      </c>
      <c r="G259" s="100">
        <v>15</v>
      </c>
      <c r="H259" s="111">
        <v>15</v>
      </c>
      <c r="I259" s="111" t="s">
        <v>2697</v>
      </c>
    </row>
    <row r="260" spans="1:9" ht="123.75">
      <c r="A260" s="305" t="s">
        <v>3064</v>
      </c>
      <c r="B260" s="306" t="s">
        <v>311</v>
      </c>
      <c r="C260" s="305" t="s">
        <v>3483</v>
      </c>
      <c r="D260" s="305" t="s">
        <v>3516</v>
      </c>
      <c r="E260" s="305" t="s">
        <v>3065</v>
      </c>
      <c r="F260" s="491" t="s">
        <v>3035</v>
      </c>
      <c r="G260" s="308">
        <v>15</v>
      </c>
      <c r="H260" s="481">
        <v>2.5</v>
      </c>
      <c r="I260" s="111" t="s">
        <v>2143</v>
      </c>
    </row>
    <row r="261" spans="1:9" ht="123.75">
      <c r="A261" s="305" t="s">
        <v>3064</v>
      </c>
      <c r="B261" s="306" t="s">
        <v>311</v>
      </c>
      <c r="C261" s="305" t="s">
        <v>3483</v>
      </c>
      <c r="D261" s="307" t="s">
        <v>3066</v>
      </c>
      <c r="E261" s="305" t="s">
        <v>3065</v>
      </c>
      <c r="F261" s="305" t="s">
        <v>3065</v>
      </c>
      <c r="G261" s="308">
        <v>15</v>
      </c>
      <c r="H261" s="481">
        <v>2.5</v>
      </c>
      <c r="I261" s="111" t="s">
        <v>2143</v>
      </c>
    </row>
    <row r="262" spans="1:9" ht="54.75">
      <c r="A262" s="305" t="s">
        <v>1616</v>
      </c>
      <c r="B262" s="306" t="s">
        <v>1461</v>
      </c>
      <c r="C262" s="305" t="s">
        <v>1617</v>
      </c>
      <c r="D262" s="307" t="s">
        <v>1618</v>
      </c>
      <c r="E262" s="305" t="s">
        <v>1619</v>
      </c>
      <c r="F262" s="305" t="s">
        <v>928</v>
      </c>
      <c r="G262" s="308">
        <v>50</v>
      </c>
      <c r="H262" s="481">
        <v>6.25</v>
      </c>
      <c r="I262" s="111" t="s">
        <v>3332</v>
      </c>
    </row>
    <row r="263" spans="1:9" ht="54.75">
      <c r="A263" s="305" t="s">
        <v>1616</v>
      </c>
      <c r="B263" s="306" t="s">
        <v>1461</v>
      </c>
      <c r="C263" s="305" t="s">
        <v>1617</v>
      </c>
      <c r="D263" s="307" t="s">
        <v>1620</v>
      </c>
      <c r="E263" s="305" t="s">
        <v>1621</v>
      </c>
      <c r="F263" s="305" t="s">
        <v>928</v>
      </c>
      <c r="G263" s="308">
        <v>50</v>
      </c>
      <c r="H263" s="481">
        <v>6.25</v>
      </c>
      <c r="I263" s="111" t="s">
        <v>3332</v>
      </c>
    </row>
    <row r="264" spans="1:9" ht="54.75">
      <c r="A264" s="305" t="s">
        <v>1622</v>
      </c>
      <c r="B264" s="306" t="s">
        <v>1461</v>
      </c>
      <c r="C264" s="305" t="s">
        <v>1617</v>
      </c>
      <c r="D264" s="307" t="s">
        <v>1623</v>
      </c>
      <c r="E264" s="305" t="s">
        <v>670</v>
      </c>
      <c r="F264" s="305" t="s">
        <v>928</v>
      </c>
      <c r="G264" s="308">
        <v>50</v>
      </c>
      <c r="H264" s="481">
        <v>6.25</v>
      </c>
      <c r="I264" s="111" t="s">
        <v>3332</v>
      </c>
    </row>
    <row r="265" spans="1:9" ht="14.25" customHeight="1">
      <c r="A265" s="305" t="s">
        <v>2376</v>
      </c>
      <c r="B265" s="306" t="s">
        <v>1461</v>
      </c>
      <c r="C265" s="305" t="s">
        <v>2377</v>
      </c>
      <c r="D265" s="307" t="s">
        <v>2378</v>
      </c>
      <c r="E265" s="305" t="s">
        <v>2379</v>
      </c>
      <c r="F265" s="305" t="s">
        <v>131</v>
      </c>
      <c r="G265" s="308">
        <v>50</v>
      </c>
      <c r="H265" s="481">
        <v>10</v>
      </c>
      <c r="I265" s="111" t="s">
        <v>3333</v>
      </c>
    </row>
    <row r="266" spans="1:9" ht="14.25">
      <c r="A266" s="98"/>
      <c r="B266" s="112"/>
      <c r="C266" s="95"/>
      <c r="D266" s="95"/>
      <c r="E266" s="95"/>
      <c r="F266" s="95"/>
      <c r="G266" s="100"/>
      <c r="H266" s="111"/>
      <c r="I266" s="111"/>
    </row>
    <row r="267" spans="1:8" ht="14.25">
      <c r="A267" s="9" t="s">
        <v>2</v>
      </c>
      <c r="G267" s="53"/>
      <c r="H267" s="55">
        <f>SUM(H9:H266)</f>
        <v>4005.478571428569</v>
      </c>
    </row>
    <row r="269" spans="1:8" ht="14.25">
      <c r="A269" s="817" t="s">
        <v>12</v>
      </c>
      <c r="B269" s="817"/>
      <c r="C269" s="817"/>
      <c r="D269" s="817"/>
      <c r="E269" s="817"/>
      <c r="F269" s="817"/>
      <c r="G269" s="817"/>
      <c r="H269" s="817"/>
    </row>
  </sheetData>
  <sheetProtection/>
  <autoFilter ref="A8:J265"/>
  <mergeCells count="5">
    <mergeCell ref="A2:H2"/>
    <mergeCell ref="A5:H5"/>
    <mergeCell ref="A269:H269"/>
    <mergeCell ref="A6:H6"/>
    <mergeCell ref="A4:H4"/>
  </mergeCells>
  <hyperlinks>
    <hyperlink ref="E29" r:id="rId1" display="http://onlinelibrary.wiley.com/doi/10.1111/cup.12823/full "/>
    <hyperlink ref="E31" r:id="rId2" display="https://www.intechopen.com/books/an-interdisciplinary-approach-to-psoriasis/the-role-of-methotrexate-in-psoriatic-therapy-in-the-age-of-biologic-and-biosimilar-medication-thera"/>
    <hyperlink ref="E32" r:id="rId3" display="http://onlinelibrary.wiley.com/doi/10.1002/med.21456/full"/>
    <hyperlink ref="E34" r:id="rId4" display="https://pdfs.semanticscholar.org/f0ae/81f3e3534b2fd7b90df3f7743f4f3d4b0e84.pdf"/>
    <hyperlink ref="E33" r:id="rId5" display="https://link.springer.com/chapter/10.1007/978-3-319-63001-4_14"/>
    <hyperlink ref="E35" r:id="rId6" display="http://onlinelibrary.wiley.com/doi/10.1111/jphp.12720/full"/>
    <hyperlink ref="E36" r:id="rId7" display="http://www.pacinimedicina.it/wp-content/uploads/RivSIMG_3_2017.pdf#page=24"/>
    <hyperlink ref="E37" r:id="rId8" display="https://scholar.google.ro/scholar?oi=bibs&amp;hl=en&amp;cites=9017985500778377079&amp;as_sdt=5&amp;as_ylo=2017&amp;as_yhi=2017"/>
    <hyperlink ref="E38" r:id="rId9" display="https://scholar.google.ro/scholar?oi=bibs&amp;hl=en&amp;cites=18290086471642209069&amp;as_sdt=5&amp;as_ylo=2017&amp;as_yhi=2017"/>
    <hyperlink ref="E55" r:id="rId10" display="http://journals.aace.com/doi/abs/10.4158/EP171861.OR"/>
    <hyperlink ref="D58" r:id="rId11" display="http://www.msard-journal.com/article/S2211-0348(17)30094-9/abstract"/>
    <hyperlink ref="E58" r:id="rId12" display="http://www.msard-journal.com/article/S2211-0348(17)30094-9/abstract"/>
    <hyperlink ref="E59" r:id="rId13" display="http://www.revistafarmacia.ro/201703/art-12-Tincu_Coman_Macovei_396-400.pdf"/>
    <hyperlink ref="E60" r:id="rId14" display="http://onlinelibrary.wiley.com/doi/10.1111/cup.12823/full "/>
    <hyperlink ref="E95" r:id="rId15" display="https://pdfs.semanticscholar.org/7d72/ab0feb88365891fcb829a948b25f607b322c.pdf"/>
    <hyperlink ref="E96" r:id="rId16" display="http://www.revistadechimie.ro/pdf/ANTONESCU ELI 2 17.pdf"/>
    <hyperlink ref="E97" r:id="rId17" display="https://www.researchgate.net/profile/Victoria_Birlutiu/publication/318771682_Assesment_of_synovial_fluid_pH_in_osteoarthritis_of_the_HIP_and_knee/links/59821df3a6fdcc8b56f579ef/Assesment-of-synovial-fluid-pH-in-osteoarthritis-of-the-HIP-and-knee.pdf"/>
    <hyperlink ref="E102" r:id="rId18" display="https://www.researchgate.net/profile/Victoria_Birlutiu/publication/318771682_Assesment_of_synovial_fluid_pH_in_osteoarthritis_of_the_HIP_and_knee/links/59821df3a6fdcc8b56f579ef/Assesment-of-synovial-fluid-pH-in-osteoarthritis-of-the-HIP-and-knee.pdf"/>
    <hyperlink ref="E100" r:id="rId19" display="https://www.researchgate.net/publication/323153673_Finite_element_method_analysis_of_the_stress_induced_upon_the_dental_implant "/>
    <hyperlink ref="E101" r:id="rId20" display="https://www.hindawi.com/journals/ddns/2017/2984853/abs/ "/>
    <hyperlink ref="E103" r:id="rId21" display="https://www-scopus-com.am.e-nformation.ro/record/display.uri?origin=citedby&amp;eid=2-s2.0-85032449517&amp;citeCnt=5&amp;noHighlight=false&amp;sort=plf-f&amp;src=s&amp;sid=e06ab69e5c7860d690f5420e80591a07&amp;sot=autdocs&amp;sdt=autdocs&amp;sl=18&amp;s=AU-ID%2855355059900%29&amp;relpos=1 "/>
    <hyperlink ref="E98" r:id="rId22" display="https://www.researchgate.net/profile/Victoria_Birlutiu/publication/318771682_Assesment_of_synovial_fluid_pH_in_osteoarthritis_of_the_HIP_and_knee/links/59821df3a6fdcc8b56f579ef/Assesment-of-synovial-fluid-pH-in-osteoarthritis-of-the-HIP-and-knee.pdf"/>
    <hyperlink ref="E119" r:id="rId23" display="http://onlinelibrary.wiley.com/doi/10.1002/app.45230/abstract;jsessionid=34BDB69F386DA377A291E4BA09D1CEC5.f01t01"/>
    <hyperlink ref="E114" r:id="rId24" display="http://www.pjps.pk/wp-content/uploads/pdfs/30/3/Paper-24.pdf"/>
    <hyperlink ref="E115" r:id="rId25" display="https://link.springer.com/chapter/10.1007%2F978-981-10-4166-2_64"/>
    <hyperlink ref="E116" r:id="rId26" display="https://www.sciencedirect.com/science/article/pii/S016836591730514X"/>
    <hyperlink ref="E117" r:id="rId27" display="https://www.sciencedirect.com/science/article/pii/S030881461730523X"/>
    <hyperlink ref="E118" r:id="rId28" display="https://link.springer.com/article/10.1007/s11696-016-0107-2"/>
    <hyperlink ref="E124" r:id="rId29" display="http://dx.doi.org/%2010.1039/C7TC00223H"/>
    <hyperlink ref="E134" r:id="rId30" display="http://dx.doi.org/%2010.1002/anie.201609855"/>
    <hyperlink ref="E141" r:id="rId31" display="http://dx.doi.org/%2010.1016/j.cclet.2016.07.015"/>
    <hyperlink ref="E149" r:id="rId32" tooltip="Persistent link using digital object identifier" display="https://doi.org/10.1016/j.ejmech.2017.07.009"/>
    <hyperlink ref="E166" display="https://www.scopus.com/results/authorNamesList.uri?sort=count-f&amp;src=al&amp;sid=44eb438d31bf5edd28a14d48d02e7d38&amp;sot=al&amp;sdt=al&amp;sl=48&amp;s=AUTHLASTNAME%28EQUALS%28Juncan%29%29+AND+AUTHFIRST%28Anca%29&amp;st1=Juncan&amp;st2=Anca&amp;orcidId=&amp;selectionPageSearch=anl&amp;reselectAut"/>
    <hyperlink ref="A166" r:id="rId33" display="https://www.scopus.com/inward/authorDetails.uri?authorID=37661576900&amp;partnerID=5ESL7QZV&amp;md5=560304ed8cf79cb2669c16c3b7bd3de0"/>
    <hyperlink ref="E184" r:id="rId34" display="https://link.springer.com/article/10.1007/s00289-017-2128-6"/>
    <hyperlink ref="E185" r:id="rId35" display="https://ac.els-cdn.com/S111006211730051X/1-s2.0-S111006211730051X-main.pdf?_tid=d1f37854-1285-11e8-ae4e-00000aab0f6c&amp;acdnat=1518722840_1adefa4c63a8f8aec4ebe0297a447748"/>
    <hyperlink ref="E186" r:id="rId36" display="https://www.sciencedirect.com/science/article/pii/S0928493116312917#!"/>
    <hyperlink ref="E187" r:id="rId37" display="http://www.tandfonline.com/doi/abs/10.1080/15685551.2016.1273436"/>
    <hyperlink ref="E188" r:id="rId38" display="https://search.proquest.com/openview/324889a988f7a7cbb55fa8cb1abfd3eb/1?pq-origsite=gscholar&amp;cbl=2046308"/>
    <hyperlink ref="E189" r:id="rId39" display="https://search.proquest.com/openview/324889a988f7a7cbb55fa8cb1abfd3eb/1?pq-origsite=gscholar&amp;cbl=2046308"/>
    <hyperlink ref="E190" r:id="rId40" display="https://search.proquest.com/openview/324889a988f7a7cbb55fa8cb1abfd3eb/1?pq-origsite=gscholar&amp;cbl=2046308"/>
    <hyperlink ref="D191" r:id="rId41" display="https://idp.springer.com/authorize/casa?redirect_uri=https://link.springer.com/article/10.1007/s00330-017-4874-0&amp;casa_token=GeuoB5UUxWoAAAAA:z0Z8b3CYSVMxqqWeBcJOqRmLz6LbJuKmTPEPhCVuTYhOIwCrLMTCCyJZgFi_dCSjBRNaRCqw-d_TDPN60Q"/>
    <hyperlink ref="E191" r:id="rId42" display="https://link.springer.com/article/10.1007/s00330-017-4874-0"/>
    <hyperlink ref="C191" r:id="rId43" display="https://scholar.google.ro/scholar?cluster=2261123089168938138&amp;hl=ro&amp;as_sdt=2005&amp;as_ylo=2017&amp;as_yhi=2017"/>
    <hyperlink ref="C192" r:id="rId44" display="https://scholar.google.ro/scholar?cluster=2261123089168938138&amp;hl=ro&amp;as_sdt=2005&amp;as_ylo=2017&amp;as_yhi=2017"/>
    <hyperlink ref="E192" r:id="rId45" display="https://pdfs.semanticscholar.org/1149/402d985cbc20363c76ede5e2cff71a773d2e.pdf"/>
    <hyperlink ref="E199" display="https://www.researchgate.net/profile/Simona_Bungau/publication/323119513_Carcinogenic_uterine_risk_of_repeated_abortions_hormone_receptors_tumoral_expression/links/5a814f234585154d57d92f52/Carcinogenic-uterine-risk-of-repeated-abortions-hormone-receptors-"/>
    <hyperlink ref="E201" r:id="rId46" display="https://www.researchgate.net/publication/320879999_Acinic_cell_carcinoma_of_minor_salivary_glands_-_Case_report"/>
    <hyperlink ref="E195" r:id="rId47" display="https://pdfs.semanticscholar.org/1149/402d985cbc20363c76ede5e2cff71a773d2e.pdf"/>
    <hyperlink ref="E202" r:id="rId48" display="http://www.jflmjournal.org/article/S1752-928X(17)30130-0/references"/>
    <hyperlink ref="E203" r:id="rId49" display="https://books.google.ro/books?hl=ro&amp;lr=&amp;id=Vlc0DwAAQBAJ&amp;oi=fnd&amp;pg=PT154&amp;ots=28rJ8B-h9D&amp;sig=2UAUra5mdiJmW0UrxUCl-7oGJYg&amp;redir_esc=y#v=onepage&amp;q&amp;f=false"/>
    <hyperlink ref="E204" r:id="rId50" display="https://doi.org/10.1016/j.aanat.2017.02.004"/>
    <hyperlink ref="E205" r:id="rId51" display="https://www.journalagent.com/tjob/pdfs/TJOB-60783-ORIGINAL_ARTICLE-OGENLER.pdf"/>
    <hyperlink ref="E206" r:id="rId52" display="http://www.radiographyonline.com/article/S1078-8174(16)30127-4/references"/>
    <hyperlink ref="E207" r:id="rId53" display="http://fiatiustitia.ro/ojs/index.php/fi/article/viewFile/286/268"/>
    <hyperlink ref="E208" r:id="rId54" display="http://www.rjlm.ro/index.php/arhiv/611"/>
    <hyperlink ref="E209" r:id="rId55" display="http://www.rjlm.ro/index.php/arhiv/611"/>
    <hyperlink ref="C211" r:id="rId56" display="https://scholar.google.ro/scholar?cluster=2042089844209398071&amp;hl=ro&amp;as_sdt=2005&amp;as_ylo=2017&amp;as_yhi=2017"/>
    <hyperlink ref="E220" r:id="rId57" display="http://www.revistadechimie.ro/article_eng.asp?ID=5915"/>
    <hyperlink ref="E219" r:id="rId58" display="http://www.revistadechimie.ro/article_eng.asp?ID=5671"/>
    <hyperlink ref="E215" r:id="rId59" display="http://www.mdpi.com/2071-1050/9/6/875"/>
    <hyperlink ref="E216" r:id="rId60" display="http://www.jepe-journal.info/journal-content/vol-18-no-3"/>
    <hyperlink ref="E217" r:id="rId61" display="http://www.revistadechimie.ro/article_eng.asp?ID=5915"/>
    <hyperlink ref="E218" r:id="rId62" display="http://apps.webofknowledge.com/full_record.do?product=WOS&amp;search_mode=CitingArticles&amp;qid=60&amp;SID=C5yNm4VOOsGmmivulSA&amp;page=1&amp;doc=3"/>
    <hyperlink ref="E214" r:id="rId63" display="http://www.revistadechimie.ro/article_eng.asp?ID=5666"/>
    <hyperlink ref="E213" r:id="rId64" display="http://www.revistadechimie.ro/article_eng.asp?ID=5915"/>
    <hyperlink ref="E221" r:id="rId65" display="http://apps.webofknowledge.com/full_record.do?product=WOS&amp;search_mode=CitingArticles&amp;qid=60&amp;SID=C5yNm4VOOsGmmivulSA&amp;page=1&amp;doc=3"/>
    <hyperlink ref="E222" r:id="rId66" display="http://www.revistadechimie.ro/article_eng.asp?ID=5915"/>
    <hyperlink ref="E223" r:id="rId67" display="http://www.revmaterialeplastice.ro/pdf/8%20GRIGORE%20N%204%2017.pdf"/>
    <hyperlink ref="E224" r:id="rId68" display="http://www.revmaterialeplastice.ro/pdf/6%20SUCIU%20B.%204%2017.pdf"/>
    <hyperlink ref="E225" r:id="rId69" display="https://www.bjbms.org/ojs/index.php/bjbms/article/view/2659/702"/>
    <hyperlink ref="E226" r:id="rId70" display="https://www.uptodate.com/contents/endometriosis-clinical-manifestations-and-diagnosis-of-rectovaginal-or-bowel-disease"/>
    <hyperlink ref="E227" r:id="rId71" display="https://www.bjbms.org/ojs/index.php/bjbms/article/view/2659/702"/>
    <hyperlink ref="E228" r:id="rId72" display="https://www.uptodate.com/contents/endometriosis-clinical-manifestations-and-diagnosis-of-rectovaginal-or-bowel-disease"/>
    <hyperlink ref="E232" r:id="rId73" display="https://dx.doi.org/10.17305/bjbms.2018.2659"/>
    <hyperlink ref="C260" r:id="rId74" display="The influence of geometrical parameters on the incremental forming process for knee implants analyzed by numerical simulation, NUMIFORM 2010, 1208-1215&#10;"/>
    <hyperlink ref="E260" r:id="rId75" display="https://scholar.google.ro/scholar?as_ylo=2016&amp;hl=ro&amp;as_sdt=2005&amp;cites=858465288608594046&amp;scipsc="/>
    <hyperlink ref="C261" r:id="rId76" display="The influence of geometrical parameters on the incremental forming process for knee implants analyzed by numerical simulation, NUMIFORM 2010, 1208-1215&#10;"/>
    <hyperlink ref="E261" r:id="rId77" display="https://scholar.google.ro/scholar?as_ylo=2016&amp;hl=ro&amp;as_sdt=2005&amp;cites=858465288608594046&amp;scipsc="/>
    <hyperlink ref="F260" r:id="rId78" display="https://scholar.google.ro/scholar?as_ylo=2016&amp;hl=ro&amp;as_sdt=2005&amp;cites=858465288608594046&amp;scipsc="/>
    <hyperlink ref="F261" r:id="rId79" display="https://scholar.google.ro/scholar?as_ylo=2016&amp;hl=ro&amp;as_sdt=2005&amp;cites=858465288608594046&amp;scipsc="/>
    <hyperlink ref="E253" r:id="rId80" display="http://bmjopen.bmj.com/content/7/2/e013445?utm_source=trendmd&amp;utm_medium=cpc&amp;utm_campaign=bmjopen&amp;trendmd-shared=1&amp;utm_content=Journalcontent&amp;utm_term=TrendMDPhase4"/>
    <hyperlink ref="E11" r:id="rId81" display="http://apps.webofknowledge.com/full_record.do?product=WOS&amp;search_mode=CitingArticles&amp;qid=7&amp;SID=F6cm5M2QS7Fhr5fCC6F&amp;page=1&amp;doc=2"/>
  </hyperlinks>
  <printOptions/>
  <pageMargins left="0.511811023622047" right="0.31496062992126" top="0.24" bottom="0" header="0" footer="0"/>
  <pageSetup horizontalDpi="200" verticalDpi="200" orientation="landscape" paperSize="9" r:id="rId82"/>
</worksheet>
</file>

<file path=xl/worksheets/sheet11.xml><?xml version="1.0" encoding="utf-8"?>
<worksheet xmlns="http://schemas.openxmlformats.org/spreadsheetml/2006/main" xmlns:r="http://schemas.openxmlformats.org/officeDocument/2006/relationships">
  <dimension ref="A2:H30"/>
  <sheetViews>
    <sheetView zoomScale="90" zoomScaleNormal="90" zoomScalePageLayoutView="0" workbookViewId="0" topLeftCell="A1">
      <selection activeCell="A10" sqref="A10:IV10"/>
    </sheetView>
  </sheetViews>
  <sheetFormatPr defaultColWidth="9.140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818" t="s">
        <v>41</v>
      </c>
      <c r="B2" s="851"/>
      <c r="C2" s="851"/>
      <c r="D2" s="851"/>
      <c r="E2" s="851"/>
      <c r="F2" s="851"/>
      <c r="G2" s="3"/>
      <c r="H2" s="3"/>
    </row>
    <row r="3" spans="1:8" s="4" customFormat="1" ht="15" customHeight="1">
      <c r="A3" s="12"/>
      <c r="B3" s="12"/>
      <c r="C3" s="12"/>
      <c r="D3" s="12"/>
      <c r="E3" s="12"/>
      <c r="F3" s="12"/>
      <c r="G3" s="3"/>
      <c r="H3" s="3"/>
    </row>
    <row r="4" spans="1:8" s="4" customFormat="1" ht="18" customHeight="1">
      <c r="A4" s="859" t="s">
        <v>42</v>
      </c>
      <c r="B4" s="859"/>
      <c r="C4" s="859"/>
      <c r="D4" s="859"/>
      <c r="E4" s="859"/>
      <c r="F4" s="859"/>
      <c r="G4" s="3"/>
      <c r="H4" s="3"/>
    </row>
    <row r="5" spans="1:8" s="4" customFormat="1" ht="90.75" customHeight="1">
      <c r="A5" s="865" t="s">
        <v>101</v>
      </c>
      <c r="B5" s="822"/>
      <c r="C5" s="822"/>
      <c r="D5" s="822"/>
      <c r="E5" s="822"/>
      <c r="F5" s="822"/>
      <c r="G5" s="3"/>
      <c r="H5" s="3"/>
    </row>
    <row r="6" spans="1:8" ht="14.25">
      <c r="A6" s="5"/>
      <c r="B6" s="6"/>
      <c r="C6" s="6"/>
      <c r="D6" s="5"/>
      <c r="E6" s="5"/>
      <c r="F6" s="5"/>
      <c r="G6" s="1"/>
      <c r="H6" s="1"/>
    </row>
    <row r="8" spans="1:7" ht="41.25" customHeight="1">
      <c r="A8" s="40" t="s">
        <v>102</v>
      </c>
      <c r="B8" s="42" t="s">
        <v>103</v>
      </c>
      <c r="C8" s="42" t="s">
        <v>25</v>
      </c>
      <c r="D8" s="42" t="s">
        <v>104</v>
      </c>
      <c r="E8" s="40" t="s">
        <v>54</v>
      </c>
      <c r="F8" s="40" t="s">
        <v>7</v>
      </c>
      <c r="G8" s="89" t="s">
        <v>301</v>
      </c>
    </row>
    <row r="9" spans="1:7" ht="54.75">
      <c r="A9" s="98" t="s">
        <v>3067</v>
      </c>
      <c r="B9" s="98" t="s">
        <v>3068</v>
      </c>
      <c r="C9" s="95" t="s">
        <v>132</v>
      </c>
      <c r="D9" s="101" t="s">
        <v>3069</v>
      </c>
      <c r="E9" s="118">
        <v>1000</v>
      </c>
      <c r="F9" s="128">
        <v>500</v>
      </c>
      <c r="G9" s="97" t="s">
        <v>3070</v>
      </c>
    </row>
    <row r="10" spans="1:7" ht="14.25">
      <c r="A10" s="98"/>
      <c r="B10" s="98"/>
      <c r="C10" s="95"/>
      <c r="D10" s="101"/>
      <c r="E10" s="118"/>
      <c r="F10" s="128"/>
      <c r="G10" s="97"/>
    </row>
    <row r="11" spans="1:7" ht="14.25">
      <c r="A11" s="98"/>
      <c r="B11" s="98"/>
      <c r="C11" s="95"/>
      <c r="D11" s="101"/>
      <c r="E11" s="118"/>
      <c r="F11" s="128"/>
      <c r="G11" s="97"/>
    </row>
    <row r="12" spans="1:7" ht="14.25">
      <c r="A12" s="98"/>
      <c r="B12" s="98"/>
      <c r="C12" s="95"/>
      <c r="D12" s="101"/>
      <c r="E12" s="118"/>
      <c r="F12" s="128"/>
      <c r="G12" s="97"/>
    </row>
    <row r="13" spans="1:7" ht="14.25">
      <c r="A13" s="98"/>
      <c r="B13" s="98"/>
      <c r="C13" s="95"/>
      <c r="D13" s="101"/>
      <c r="E13" s="118"/>
      <c r="F13" s="128"/>
      <c r="G13" s="97"/>
    </row>
    <row r="14" spans="1:7" ht="14.25">
      <c r="A14" s="98"/>
      <c r="B14" s="98"/>
      <c r="C14" s="95"/>
      <c r="D14" s="101"/>
      <c r="E14" s="118"/>
      <c r="F14" s="128"/>
      <c r="G14" s="97"/>
    </row>
    <row r="15" spans="1:7" ht="14.25">
      <c r="A15" s="98"/>
      <c r="B15" s="98"/>
      <c r="C15" s="95"/>
      <c r="D15" s="101"/>
      <c r="E15" s="118"/>
      <c r="F15" s="128"/>
      <c r="G15" s="97"/>
    </row>
    <row r="16" spans="1:7" ht="14.25">
      <c r="A16" s="98"/>
      <c r="B16" s="98"/>
      <c r="C16" s="95"/>
      <c r="D16" s="101"/>
      <c r="E16" s="118"/>
      <c r="F16" s="128"/>
      <c r="G16" s="97"/>
    </row>
    <row r="17" spans="1:7" ht="14.25">
      <c r="A17" s="98"/>
      <c r="B17" s="98"/>
      <c r="C17" s="95"/>
      <c r="D17" s="101"/>
      <c r="E17" s="118"/>
      <c r="F17" s="128"/>
      <c r="G17" s="97"/>
    </row>
    <row r="18" spans="1:7" ht="14.25">
      <c r="A18" s="98"/>
      <c r="B18" s="98"/>
      <c r="C18" s="95"/>
      <c r="D18" s="101"/>
      <c r="E18" s="118"/>
      <c r="F18" s="128"/>
      <c r="G18" s="97"/>
    </row>
    <row r="19" spans="1:7" ht="14.25">
      <c r="A19" s="98"/>
      <c r="B19" s="98"/>
      <c r="C19" s="95"/>
      <c r="D19" s="101"/>
      <c r="E19" s="118"/>
      <c r="F19" s="128"/>
      <c r="G19" s="97"/>
    </row>
    <row r="20" spans="1:7" ht="14.25">
      <c r="A20" s="98"/>
      <c r="B20" s="98"/>
      <c r="C20" s="95"/>
      <c r="D20" s="101"/>
      <c r="E20" s="118"/>
      <c r="F20" s="128"/>
      <c r="G20" s="97"/>
    </row>
    <row r="21" spans="1:7" ht="14.25">
      <c r="A21" s="98"/>
      <c r="B21" s="98"/>
      <c r="C21" s="95"/>
      <c r="D21" s="101"/>
      <c r="E21" s="118"/>
      <c r="F21" s="128"/>
      <c r="G21" s="97"/>
    </row>
    <row r="22" spans="1:7" ht="14.25">
      <c r="A22" s="98"/>
      <c r="B22" s="98"/>
      <c r="C22" s="95"/>
      <c r="D22" s="101"/>
      <c r="E22" s="118"/>
      <c r="F22" s="128"/>
      <c r="G22" s="97"/>
    </row>
    <row r="23" spans="1:7" ht="14.25">
      <c r="A23" s="98"/>
      <c r="B23" s="98"/>
      <c r="C23" s="95"/>
      <c r="D23" s="101"/>
      <c r="E23" s="127"/>
      <c r="F23" s="128"/>
      <c r="G23" s="97"/>
    </row>
    <row r="24" spans="1:7" ht="14.25">
      <c r="A24" s="98"/>
      <c r="B24" s="98"/>
      <c r="C24" s="95"/>
      <c r="D24" s="101"/>
      <c r="E24" s="127"/>
      <c r="F24" s="128"/>
      <c r="G24" s="97"/>
    </row>
    <row r="25" spans="1:7" ht="14.25">
      <c r="A25" s="98"/>
      <c r="B25" s="98"/>
      <c r="C25" s="95"/>
      <c r="D25" s="101"/>
      <c r="E25" s="127"/>
      <c r="F25" s="128"/>
      <c r="G25" s="97"/>
    </row>
    <row r="26" spans="1:7" ht="14.25">
      <c r="A26" s="98"/>
      <c r="B26" s="98"/>
      <c r="C26" s="95"/>
      <c r="D26" s="101"/>
      <c r="E26" s="127"/>
      <c r="F26" s="128"/>
      <c r="G26" s="97"/>
    </row>
    <row r="27" spans="1:7" ht="14.25">
      <c r="A27" s="98"/>
      <c r="B27" s="98"/>
      <c r="C27" s="95"/>
      <c r="D27" s="101"/>
      <c r="E27" s="127"/>
      <c r="F27" s="128"/>
      <c r="G27" s="97"/>
    </row>
    <row r="28" spans="1:6" ht="14.25">
      <c r="A28" s="9" t="s">
        <v>2</v>
      </c>
      <c r="D28" s="7"/>
      <c r="E28" s="53"/>
      <c r="F28" s="48">
        <f>SUM(F9:F27)</f>
        <v>500</v>
      </c>
    </row>
    <row r="29" spans="4:6" ht="14.25">
      <c r="D29" s="7"/>
      <c r="E29" s="7"/>
      <c r="F29" s="7"/>
    </row>
    <row r="30" spans="1:6" ht="14.25">
      <c r="A30" s="866" t="s">
        <v>12</v>
      </c>
      <c r="B30" s="866"/>
      <c r="C30" s="866"/>
      <c r="D30" s="866"/>
      <c r="E30" s="866"/>
      <c r="F30" s="866"/>
    </row>
  </sheetData>
  <sheetProtection/>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C20" sqref="C20"/>
    </sheetView>
  </sheetViews>
  <sheetFormatPr defaultColWidth="9.140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818" t="s">
        <v>43</v>
      </c>
      <c r="B2" s="851"/>
      <c r="C2" s="851"/>
      <c r="D2" s="851"/>
      <c r="E2" s="851"/>
      <c r="F2" s="852"/>
    </row>
    <row r="3" spans="1:6" s="4" customFormat="1" ht="15" customHeight="1">
      <c r="A3" s="11"/>
      <c r="B3" s="11"/>
      <c r="C3" s="11"/>
      <c r="D3" s="11"/>
      <c r="E3" s="11"/>
      <c r="F3" s="3"/>
    </row>
    <row r="4" spans="1:6" s="4" customFormat="1" ht="15" customHeight="1">
      <c r="A4" s="832" t="s">
        <v>44</v>
      </c>
      <c r="B4" s="832"/>
      <c r="C4" s="832"/>
      <c r="D4" s="832"/>
      <c r="E4" s="832"/>
      <c r="F4" s="832"/>
    </row>
    <row r="5" spans="1:6" s="4" customFormat="1" ht="65.25" customHeight="1">
      <c r="A5" s="822" t="s">
        <v>107</v>
      </c>
      <c r="B5" s="867"/>
      <c r="C5" s="867"/>
      <c r="D5" s="867"/>
      <c r="E5" s="867"/>
      <c r="F5" s="867"/>
    </row>
    <row r="6" spans="1:6" s="4" customFormat="1" ht="14.25">
      <c r="A6" s="2"/>
      <c r="B6" s="7"/>
      <c r="C6" s="7"/>
      <c r="D6" s="7"/>
      <c r="E6" s="1"/>
      <c r="F6" s="1"/>
    </row>
    <row r="7" spans="1:7" ht="38.25" customHeight="1">
      <c r="A7" s="40" t="s">
        <v>105</v>
      </c>
      <c r="B7" s="42" t="s">
        <v>103</v>
      </c>
      <c r="C7" s="42" t="s">
        <v>25</v>
      </c>
      <c r="D7" s="42" t="s">
        <v>106</v>
      </c>
      <c r="E7" s="40" t="s">
        <v>54</v>
      </c>
      <c r="F7" s="40" t="s">
        <v>7</v>
      </c>
      <c r="G7" s="89" t="s">
        <v>301</v>
      </c>
    </row>
    <row r="8" spans="1:7" ht="14.25">
      <c r="A8" s="161"/>
      <c r="B8" s="162"/>
      <c r="C8" s="162"/>
      <c r="D8" s="162"/>
      <c r="E8" s="161"/>
      <c r="F8" s="164"/>
      <c r="G8" s="97"/>
    </row>
    <row r="9" spans="1:7" ht="14.25">
      <c r="A9" s="148"/>
      <c r="B9" s="148"/>
      <c r="C9" s="146"/>
      <c r="D9" s="163"/>
      <c r="E9" s="144"/>
      <c r="F9" s="150"/>
      <c r="G9" s="97"/>
    </row>
    <row r="10" spans="1:7" ht="14.25">
      <c r="A10" s="98"/>
      <c r="B10" s="98"/>
      <c r="C10" s="95"/>
      <c r="D10" s="101"/>
      <c r="E10" s="118"/>
      <c r="F10" s="128"/>
      <c r="G10" s="97"/>
    </row>
    <row r="11" spans="1:7" ht="14.25">
      <c r="A11" s="98"/>
      <c r="B11" s="98"/>
      <c r="C11" s="95"/>
      <c r="D11" s="101"/>
      <c r="E11" s="118"/>
      <c r="F11" s="128"/>
      <c r="G11" s="97"/>
    </row>
    <row r="12" spans="1:7" ht="14.25">
      <c r="A12" s="98"/>
      <c r="B12" s="98"/>
      <c r="C12" s="95"/>
      <c r="D12" s="101"/>
      <c r="E12" s="118"/>
      <c r="F12" s="128"/>
      <c r="G12" s="97"/>
    </row>
    <row r="13" spans="1:7" ht="14.25">
      <c r="A13" s="98"/>
      <c r="B13" s="98"/>
      <c r="C13" s="95"/>
      <c r="D13" s="101"/>
      <c r="E13" s="118"/>
      <c r="F13" s="128"/>
      <c r="G13" s="97"/>
    </row>
    <row r="14" spans="1:7" ht="14.25">
      <c r="A14" s="98"/>
      <c r="B14" s="98"/>
      <c r="C14" s="95"/>
      <c r="D14" s="101"/>
      <c r="E14" s="118"/>
      <c r="F14" s="128"/>
      <c r="G14" s="97"/>
    </row>
    <row r="15" spans="1:7" ht="14.25">
      <c r="A15" s="98"/>
      <c r="B15" s="98"/>
      <c r="C15" s="95"/>
      <c r="D15" s="101"/>
      <c r="E15" s="118"/>
      <c r="F15" s="128"/>
      <c r="G15" s="97"/>
    </row>
    <row r="16" spans="1:7" ht="14.25">
      <c r="A16" s="98"/>
      <c r="B16" s="98"/>
      <c r="C16" s="95"/>
      <c r="D16" s="101"/>
      <c r="E16" s="118"/>
      <c r="F16" s="128"/>
      <c r="G16" s="97"/>
    </row>
    <row r="17" spans="1:7" ht="14.25">
      <c r="A17" s="98"/>
      <c r="B17" s="98"/>
      <c r="C17" s="95"/>
      <c r="D17" s="101"/>
      <c r="E17" s="118"/>
      <c r="F17" s="128"/>
      <c r="G17" s="97"/>
    </row>
    <row r="18" spans="1:7" ht="14.25">
      <c r="A18" s="98"/>
      <c r="B18" s="98"/>
      <c r="C18" s="95"/>
      <c r="D18" s="101"/>
      <c r="E18" s="118"/>
      <c r="F18" s="128"/>
      <c r="G18" s="97"/>
    </row>
    <row r="19" spans="1:7" ht="14.25">
      <c r="A19" s="98"/>
      <c r="B19" s="98"/>
      <c r="C19" s="95"/>
      <c r="D19" s="101"/>
      <c r="E19" s="118"/>
      <c r="F19" s="128"/>
      <c r="G19" s="97"/>
    </row>
    <row r="20" spans="1:7" ht="14.25">
      <c r="A20" s="98"/>
      <c r="B20" s="98"/>
      <c r="C20" s="95"/>
      <c r="D20" s="101"/>
      <c r="E20" s="118"/>
      <c r="F20" s="128"/>
      <c r="G20" s="97"/>
    </row>
    <row r="21" spans="1:7" ht="14.25">
      <c r="A21" s="98"/>
      <c r="B21" s="98"/>
      <c r="C21" s="95"/>
      <c r="D21" s="101"/>
      <c r="E21" s="127"/>
      <c r="F21" s="128"/>
      <c r="G21" s="97"/>
    </row>
    <row r="22" spans="1:7" ht="14.25">
      <c r="A22" s="98"/>
      <c r="B22" s="98"/>
      <c r="C22" s="95"/>
      <c r="D22" s="101"/>
      <c r="E22" s="127"/>
      <c r="F22" s="128"/>
      <c r="G22" s="97"/>
    </row>
    <row r="23" spans="1:7" ht="14.25">
      <c r="A23" s="98"/>
      <c r="B23" s="98"/>
      <c r="C23" s="95"/>
      <c r="D23" s="101"/>
      <c r="E23" s="127"/>
      <c r="F23" s="128"/>
      <c r="G23" s="97"/>
    </row>
    <row r="24" spans="1:7" ht="14.25">
      <c r="A24" s="98"/>
      <c r="B24" s="98"/>
      <c r="C24" s="95"/>
      <c r="D24" s="101"/>
      <c r="E24" s="127"/>
      <c r="F24" s="128"/>
      <c r="G24" s="97"/>
    </row>
    <row r="25" spans="1:7" ht="14.25">
      <c r="A25" s="98"/>
      <c r="B25" s="98"/>
      <c r="C25" s="95"/>
      <c r="D25" s="101"/>
      <c r="E25" s="127"/>
      <c r="F25" s="128"/>
      <c r="G25" s="97"/>
    </row>
    <row r="26" spans="1:7" ht="14.25">
      <c r="A26" s="98"/>
      <c r="B26" s="98"/>
      <c r="C26" s="95"/>
      <c r="D26" s="101"/>
      <c r="E26" s="127"/>
      <c r="F26" s="128"/>
      <c r="G26" s="97"/>
    </row>
    <row r="27" spans="1:7" ht="14.25">
      <c r="A27" s="98"/>
      <c r="B27" s="98"/>
      <c r="C27" s="95"/>
      <c r="D27" s="101"/>
      <c r="E27" s="127"/>
      <c r="F27" s="128"/>
      <c r="G27" s="97"/>
    </row>
    <row r="28" spans="1:6" ht="14.25">
      <c r="A28" s="9" t="s">
        <v>2</v>
      </c>
      <c r="E28" s="53"/>
      <c r="F28" s="48">
        <f>SUM(F8:F27)</f>
        <v>0</v>
      </c>
    </row>
    <row r="30" spans="1:6" ht="14.25">
      <c r="A30" s="866" t="s">
        <v>12</v>
      </c>
      <c r="B30" s="866"/>
      <c r="C30" s="866"/>
      <c r="D30" s="866"/>
      <c r="E30" s="866"/>
      <c r="F30" s="866"/>
    </row>
  </sheetData>
  <sheetProtection password="CF7A" sheet="1"/>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62"/>
  <sheetViews>
    <sheetView zoomScalePageLayoutView="0" workbookViewId="0" topLeftCell="A7">
      <selection activeCell="I9" sqref="I9"/>
    </sheetView>
  </sheetViews>
  <sheetFormatPr defaultColWidth="9.140625" defaultRowHeight="15"/>
  <cols>
    <col min="1" max="1" width="19.1406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818" t="s">
        <v>253</v>
      </c>
      <c r="B2" s="851"/>
      <c r="C2" s="851"/>
      <c r="D2" s="851"/>
      <c r="E2" s="851"/>
      <c r="F2" s="851"/>
      <c r="G2" s="851"/>
      <c r="H2" s="852"/>
    </row>
    <row r="3" spans="1:8" s="4" customFormat="1" ht="15" customHeight="1">
      <c r="A3" s="11"/>
      <c r="B3" s="11"/>
      <c r="C3" s="11"/>
      <c r="D3" s="11"/>
      <c r="E3" s="11"/>
      <c r="F3" s="11"/>
      <c r="G3" s="11"/>
      <c r="H3" s="3"/>
    </row>
    <row r="4" spans="1:8" s="62" customFormat="1" ht="15" customHeight="1">
      <c r="A4" s="832" t="s">
        <v>45</v>
      </c>
      <c r="B4" s="832"/>
      <c r="C4" s="832"/>
      <c r="D4" s="832"/>
      <c r="E4" s="832"/>
      <c r="F4" s="832"/>
      <c r="G4" s="832"/>
      <c r="H4" s="832"/>
    </row>
    <row r="5" spans="1:8" s="62" customFormat="1" ht="15" customHeight="1">
      <c r="A5" s="821" t="s">
        <v>46</v>
      </c>
      <c r="B5" s="821"/>
      <c r="C5" s="821"/>
      <c r="D5" s="821"/>
      <c r="E5" s="821"/>
      <c r="F5" s="821"/>
      <c r="G5" s="821"/>
      <c r="H5" s="821"/>
    </row>
    <row r="6" spans="1:8" s="62" customFormat="1" ht="15" customHeight="1">
      <c r="A6" s="821" t="s">
        <v>47</v>
      </c>
      <c r="B6" s="821"/>
      <c r="C6" s="821"/>
      <c r="D6" s="821"/>
      <c r="E6" s="821"/>
      <c r="F6" s="821"/>
      <c r="G6" s="821"/>
      <c r="H6" s="821"/>
    </row>
    <row r="7" spans="1:8" s="62" customFormat="1" ht="409.5" customHeight="1">
      <c r="A7" s="845" t="s">
        <v>111</v>
      </c>
      <c r="B7" s="846"/>
      <c r="C7" s="846"/>
      <c r="D7" s="846"/>
      <c r="E7" s="846"/>
      <c r="F7" s="846"/>
      <c r="G7" s="846"/>
      <c r="H7" s="847"/>
    </row>
    <row r="8" spans="1:8" s="4" customFormat="1" ht="14.25">
      <c r="A8" s="5"/>
      <c r="B8" s="6"/>
      <c r="C8" s="6"/>
      <c r="D8" s="6"/>
      <c r="E8" s="6"/>
      <c r="F8" s="6"/>
      <c r="G8" s="6"/>
      <c r="H8" s="3"/>
    </row>
    <row r="9" spans="1:9" s="4" customFormat="1" ht="54.75">
      <c r="A9" s="35" t="s">
        <v>92</v>
      </c>
      <c r="B9" s="35" t="s">
        <v>25</v>
      </c>
      <c r="C9" s="35" t="s">
        <v>93</v>
      </c>
      <c r="D9" s="35" t="s">
        <v>94</v>
      </c>
      <c r="E9" s="35" t="s">
        <v>212</v>
      </c>
      <c r="F9" s="35" t="s">
        <v>95</v>
      </c>
      <c r="G9" s="36" t="s">
        <v>54</v>
      </c>
      <c r="H9" s="36" t="s">
        <v>24</v>
      </c>
      <c r="I9" s="89" t="s">
        <v>301</v>
      </c>
    </row>
    <row r="10" spans="1:9" s="4" customFormat="1" ht="14.25">
      <c r="A10" s="129"/>
      <c r="B10" s="130"/>
      <c r="C10" s="130"/>
      <c r="D10" s="112"/>
      <c r="E10" s="112"/>
      <c r="F10" s="112"/>
      <c r="G10" s="112"/>
      <c r="H10" s="128"/>
      <c r="I10" s="97"/>
    </row>
    <row r="11" spans="1:9" s="4" customFormat="1" ht="14.25">
      <c r="A11" s="129"/>
      <c r="B11" s="130"/>
      <c r="C11" s="130"/>
      <c r="D11" s="112"/>
      <c r="E11" s="112"/>
      <c r="F11" s="112"/>
      <c r="G11" s="112"/>
      <c r="H11" s="128"/>
      <c r="I11" s="97"/>
    </row>
    <row r="12" spans="1:9" s="4" customFormat="1" ht="14.25">
      <c r="A12" s="129"/>
      <c r="B12" s="130"/>
      <c r="C12" s="130"/>
      <c r="D12" s="112"/>
      <c r="E12" s="112"/>
      <c r="F12" s="112"/>
      <c r="G12" s="112"/>
      <c r="H12" s="128"/>
      <c r="I12" s="97"/>
    </row>
    <row r="13" spans="1:9" s="4" customFormat="1" ht="14.25">
      <c r="A13" s="129"/>
      <c r="B13" s="130"/>
      <c r="C13" s="130"/>
      <c r="D13" s="112"/>
      <c r="E13" s="112"/>
      <c r="F13" s="112"/>
      <c r="G13" s="112"/>
      <c r="H13" s="128"/>
      <c r="I13" s="97"/>
    </row>
    <row r="14" spans="1:9" s="4" customFormat="1" ht="14.25">
      <c r="A14" s="129"/>
      <c r="B14" s="130"/>
      <c r="C14" s="130"/>
      <c r="D14" s="112"/>
      <c r="E14" s="112"/>
      <c r="F14" s="112"/>
      <c r="G14" s="112"/>
      <c r="H14" s="128"/>
      <c r="I14" s="97"/>
    </row>
    <row r="15" spans="1:9" s="4" customFormat="1" ht="14.25">
      <c r="A15" s="129"/>
      <c r="B15" s="130"/>
      <c r="C15" s="130"/>
      <c r="D15" s="112"/>
      <c r="E15" s="112"/>
      <c r="F15" s="112"/>
      <c r="G15" s="112"/>
      <c r="H15" s="128"/>
      <c r="I15" s="97"/>
    </row>
    <row r="16" spans="1:9" s="4" customFormat="1" ht="14.25">
      <c r="A16" s="129"/>
      <c r="B16" s="130"/>
      <c r="C16" s="130"/>
      <c r="D16" s="112"/>
      <c r="E16" s="112"/>
      <c r="F16" s="112"/>
      <c r="G16" s="112"/>
      <c r="H16" s="128"/>
      <c r="I16" s="97"/>
    </row>
    <row r="17" spans="1:9" s="4" customFormat="1" ht="14.25">
      <c r="A17" s="129"/>
      <c r="B17" s="130"/>
      <c r="C17" s="130"/>
      <c r="D17" s="112"/>
      <c r="E17" s="112"/>
      <c r="F17" s="112"/>
      <c r="G17" s="112"/>
      <c r="H17" s="128"/>
      <c r="I17" s="97"/>
    </row>
    <row r="18" spans="1:9" s="4" customFormat="1" ht="14.25">
      <c r="A18" s="129"/>
      <c r="B18" s="130"/>
      <c r="C18" s="130"/>
      <c r="D18" s="112"/>
      <c r="E18" s="112"/>
      <c r="F18" s="112"/>
      <c r="G18" s="112"/>
      <c r="H18" s="128"/>
      <c r="I18" s="97"/>
    </row>
    <row r="19" spans="1:9" s="4" customFormat="1" ht="14.25">
      <c r="A19" s="129"/>
      <c r="B19" s="130"/>
      <c r="C19" s="130"/>
      <c r="D19" s="112"/>
      <c r="E19" s="112"/>
      <c r="F19" s="112"/>
      <c r="G19" s="112"/>
      <c r="H19" s="128"/>
      <c r="I19" s="97"/>
    </row>
    <row r="20" spans="1:9" s="4" customFormat="1" ht="14.25">
      <c r="A20" s="129"/>
      <c r="B20" s="130"/>
      <c r="C20" s="130"/>
      <c r="D20" s="112"/>
      <c r="E20" s="112"/>
      <c r="F20" s="112"/>
      <c r="G20" s="112"/>
      <c r="H20" s="128"/>
      <c r="I20" s="97"/>
    </row>
    <row r="21" spans="1:9" s="4" customFormat="1" ht="14.25">
      <c r="A21" s="129"/>
      <c r="B21" s="130"/>
      <c r="C21" s="130"/>
      <c r="D21" s="112"/>
      <c r="E21" s="112"/>
      <c r="F21" s="112"/>
      <c r="G21" s="112"/>
      <c r="H21" s="128"/>
      <c r="I21" s="97"/>
    </row>
    <row r="22" spans="1:9" s="4" customFormat="1" ht="14.25">
      <c r="A22" s="129"/>
      <c r="B22" s="130"/>
      <c r="C22" s="130"/>
      <c r="D22" s="112"/>
      <c r="E22" s="112"/>
      <c r="F22" s="112"/>
      <c r="G22" s="112"/>
      <c r="H22" s="128"/>
      <c r="I22" s="97"/>
    </row>
    <row r="23" spans="1:9" s="4" customFormat="1" ht="14.25">
      <c r="A23" s="129"/>
      <c r="B23" s="130"/>
      <c r="C23" s="130"/>
      <c r="D23" s="112"/>
      <c r="E23" s="112"/>
      <c r="F23" s="112"/>
      <c r="G23" s="112"/>
      <c r="H23" s="128"/>
      <c r="I23" s="97"/>
    </row>
    <row r="24" spans="1:9" s="4" customFormat="1" ht="14.25">
      <c r="A24" s="129"/>
      <c r="B24" s="130"/>
      <c r="C24" s="130"/>
      <c r="D24" s="112"/>
      <c r="E24" s="112"/>
      <c r="F24" s="112"/>
      <c r="G24" s="112"/>
      <c r="H24" s="128"/>
      <c r="I24" s="97"/>
    </row>
    <row r="25" spans="1:9" s="4" customFormat="1" ht="14.25">
      <c r="A25" s="129"/>
      <c r="B25" s="130"/>
      <c r="C25" s="130"/>
      <c r="D25" s="112"/>
      <c r="E25" s="112"/>
      <c r="F25" s="112"/>
      <c r="G25" s="112"/>
      <c r="H25" s="128"/>
      <c r="I25" s="97"/>
    </row>
    <row r="26" spans="1:9" s="4" customFormat="1" ht="14.25">
      <c r="A26" s="129"/>
      <c r="B26" s="130"/>
      <c r="C26" s="130"/>
      <c r="D26" s="112"/>
      <c r="E26" s="112"/>
      <c r="F26" s="112"/>
      <c r="G26" s="112"/>
      <c r="H26" s="128"/>
      <c r="I26" s="97"/>
    </row>
    <row r="27" spans="1:9" s="4" customFormat="1" ht="14.25">
      <c r="A27" s="129"/>
      <c r="B27" s="130"/>
      <c r="C27" s="130"/>
      <c r="D27" s="112"/>
      <c r="E27" s="112"/>
      <c r="F27" s="112"/>
      <c r="G27" s="112"/>
      <c r="H27" s="128"/>
      <c r="I27" s="97"/>
    </row>
    <row r="28" spans="1:9" s="4" customFormat="1" ht="14.25">
      <c r="A28" s="129"/>
      <c r="B28" s="130"/>
      <c r="C28" s="130"/>
      <c r="D28" s="112"/>
      <c r="E28" s="112"/>
      <c r="F28" s="112"/>
      <c r="G28" s="112"/>
      <c r="H28" s="128"/>
      <c r="I28" s="97"/>
    </row>
    <row r="29" spans="1:9" s="4" customFormat="1" ht="14.25">
      <c r="A29" s="129"/>
      <c r="B29" s="130"/>
      <c r="C29" s="130"/>
      <c r="D29" s="112"/>
      <c r="E29" s="112"/>
      <c r="F29" s="112"/>
      <c r="G29" s="112"/>
      <c r="H29" s="128"/>
      <c r="I29" s="97"/>
    </row>
    <row r="30" spans="1:9" s="4" customFormat="1" ht="14.25">
      <c r="A30" s="129"/>
      <c r="B30" s="130"/>
      <c r="C30" s="130"/>
      <c r="D30" s="112"/>
      <c r="E30" s="112"/>
      <c r="F30" s="112"/>
      <c r="G30" s="112"/>
      <c r="H30" s="128"/>
      <c r="I30" s="97"/>
    </row>
    <row r="31" spans="1:9" s="4" customFormat="1" ht="14.25">
      <c r="A31" s="129"/>
      <c r="B31" s="130"/>
      <c r="C31" s="130"/>
      <c r="D31" s="112"/>
      <c r="E31" s="112"/>
      <c r="F31" s="112"/>
      <c r="G31" s="112"/>
      <c r="H31" s="128"/>
      <c r="I31" s="97"/>
    </row>
    <row r="32" spans="1:9" s="4" customFormat="1" ht="14.25">
      <c r="A32" s="129"/>
      <c r="B32" s="130"/>
      <c r="C32" s="130"/>
      <c r="D32" s="112"/>
      <c r="E32" s="112"/>
      <c r="F32" s="112"/>
      <c r="G32" s="112"/>
      <c r="H32" s="128"/>
      <c r="I32" s="97"/>
    </row>
    <row r="33" spans="1:9" s="4" customFormat="1" ht="14.25">
      <c r="A33" s="129"/>
      <c r="B33" s="130"/>
      <c r="C33" s="130"/>
      <c r="D33" s="112"/>
      <c r="E33" s="112"/>
      <c r="F33" s="112"/>
      <c r="G33" s="112"/>
      <c r="H33" s="128"/>
      <c r="I33" s="97"/>
    </row>
    <row r="34" spans="1:9" s="4" customFormat="1" ht="14.25">
      <c r="A34" s="129"/>
      <c r="B34" s="130"/>
      <c r="C34" s="130"/>
      <c r="D34" s="112"/>
      <c r="E34" s="112"/>
      <c r="F34" s="112"/>
      <c r="G34" s="112"/>
      <c r="H34" s="128"/>
      <c r="I34" s="97"/>
    </row>
    <row r="35" spans="1:9" s="4" customFormat="1" ht="14.25">
      <c r="A35" s="129"/>
      <c r="B35" s="130"/>
      <c r="C35" s="130"/>
      <c r="D35" s="112"/>
      <c r="E35" s="112"/>
      <c r="F35" s="112"/>
      <c r="G35" s="112"/>
      <c r="H35" s="128"/>
      <c r="I35" s="97"/>
    </row>
    <row r="36" spans="1:9" s="4" customFormat="1" ht="14.25">
      <c r="A36" s="129"/>
      <c r="B36" s="130"/>
      <c r="C36" s="130"/>
      <c r="D36" s="112"/>
      <c r="E36" s="112"/>
      <c r="F36" s="112"/>
      <c r="G36" s="112"/>
      <c r="H36" s="128"/>
      <c r="I36" s="97"/>
    </row>
    <row r="37" spans="1:9" s="4" customFormat="1" ht="14.25">
      <c r="A37" s="129"/>
      <c r="B37" s="130"/>
      <c r="C37" s="130"/>
      <c r="D37" s="112"/>
      <c r="E37" s="112"/>
      <c r="F37" s="112"/>
      <c r="G37" s="112"/>
      <c r="H37" s="128"/>
      <c r="I37" s="97"/>
    </row>
    <row r="38" spans="1:9" s="4" customFormat="1" ht="14.25">
      <c r="A38" s="129"/>
      <c r="B38" s="130"/>
      <c r="C38" s="130"/>
      <c r="D38" s="112"/>
      <c r="E38" s="112"/>
      <c r="F38" s="112"/>
      <c r="G38" s="112"/>
      <c r="H38" s="128"/>
      <c r="I38" s="97"/>
    </row>
    <row r="39" spans="1:9" s="4" customFormat="1" ht="14.25">
      <c r="A39" s="129"/>
      <c r="B39" s="130"/>
      <c r="C39" s="130"/>
      <c r="D39" s="112"/>
      <c r="E39" s="112"/>
      <c r="F39" s="112"/>
      <c r="G39" s="112"/>
      <c r="H39" s="128"/>
      <c r="I39" s="97"/>
    </row>
    <row r="40" spans="1:9" s="4" customFormat="1" ht="14.25">
      <c r="A40" s="129"/>
      <c r="B40" s="130"/>
      <c r="C40" s="130"/>
      <c r="D40" s="112"/>
      <c r="E40" s="112"/>
      <c r="F40" s="112"/>
      <c r="G40" s="112"/>
      <c r="H40" s="128"/>
      <c r="I40" s="97"/>
    </row>
    <row r="41" spans="1:9" s="4" customFormat="1" ht="14.25">
      <c r="A41" s="129"/>
      <c r="B41" s="130"/>
      <c r="C41" s="130"/>
      <c r="D41" s="112"/>
      <c r="E41" s="112"/>
      <c r="F41" s="112"/>
      <c r="G41" s="112"/>
      <c r="H41" s="128"/>
      <c r="I41" s="97"/>
    </row>
    <row r="42" spans="1:9" s="4" customFormat="1" ht="14.25">
      <c r="A42" s="129"/>
      <c r="B42" s="130"/>
      <c r="C42" s="130"/>
      <c r="D42" s="112"/>
      <c r="E42" s="112"/>
      <c r="F42" s="112"/>
      <c r="G42" s="112"/>
      <c r="H42" s="128"/>
      <c r="I42" s="97"/>
    </row>
    <row r="43" spans="1:9" s="4" customFormat="1" ht="14.25">
      <c r="A43" s="129"/>
      <c r="B43" s="130"/>
      <c r="C43" s="130"/>
      <c r="D43" s="112"/>
      <c r="E43" s="112"/>
      <c r="F43" s="112"/>
      <c r="G43" s="112"/>
      <c r="H43" s="128"/>
      <c r="I43" s="97"/>
    </row>
    <row r="44" spans="1:9" s="4" customFormat="1" ht="14.25">
      <c r="A44" s="129"/>
      <c r="B44" s="130"/>
      <c r="C44" s="130"/>
      <c r="D44" s="112"/>
      <c r="E44" s="112"/>
      <c r="F44" s="112"/>
      <c r="G44" s="112"/>
      <c r="H44" s="128"/>
      <c r="I44" s="97"/>
    </row>
    <row r="45" spans="1:9" s="4" customFormat="1" ht="14.25">
      <c r="A45" s="129"/>
      <c r="B45" s="130"/>
      <c r="C45" s="130"/>
      <c r="D45" s="112"/>
      <c r="E45" s="112"/>
      <c r="F45" s="112"/>
      <c r="G45" s="112"/>
      <c r="H45" s="128"/>
      <c r="I45" s="97"/>
    </row>
    <row r="46" spans="1:9" s="4" customFormat="1" ht="14.25">
      <c r="A46" s="129"/>
      <c r="B46" s="130"/>
      <c r="C46" s="130"/>
      <c r="D46" s="112"/>
      <c r="E46" s="112"/>
      <c r="F46" s="112"/>
      <c r="G46" s="112"/>
      <c r="H46" s="128"/>
      <c r="I46" s="97"/>
    </row>
    <row r="47" spans="1:9" s="4" customFormat="1" ht="14.25">
      <c r="A47" s="129"/>
      <c r="B47" s="130"/>
      <c r="C47" s="130"/>
      <c r="D47" s="112"/>
      <c r="E47" s="112"/>
      <c r="F47" s="112"/>
      <c r="G47" s="112"/>
      <c r="H47" s="128"/>
      <c r="I47" s="97"/>
    </row>
    <row r="48" spans="1:9" s="4" customFormat="1" ht="14.25">
      <c r="A48" s="129"/>
      <c r="B48" s="130"/>
      <c r="C48" s="130"/>
      <c r="D48" s="112"/>
      <c r="E48" s="112"/>
      <c r="F48" s="112"/>
      <c r="G48" s="112"/>
      <c r="H48" s="128"/>
      <c r="I48" s="97"/>
    </row>
    <row r="49" spans="1:9" s="4" customFormat="1" ht="14.25">
      <c r="A49" s="129"/>
      <c r="B49" s="130"/>
      <c r="C49" s="130"/>
      <c r="D49" s="112"/>
      <c r="E49" s="112"/>
      <c r="F49" s="112"/>
      <c r="G49" s="112"/>
      <c r="H49" s="128"/>
      <c r="I49" s="97"/>
    </row>
    <row r="50" spans="1:9" s="4" customFormat="1" ht="14.25">
      <c r="A50" s="129"/>
      <c r="B50" s="130"/>
      <c r="C50" s="130"/>
      <c r="D50" s="112"/>
      <c r="E50" s="112"/>
      <c r="F50" s="112"/>
      <c r="G50" s="112"/>
      <c r="H50" s="128"/>
      <c r="I50" s="97"/>
    </row>
    <row r="51" spans="1:9" s="4" customFormat="1" ht="14.25">
      <c r="A51" s="129"/>
      <c r="B51" s="130"/>
      <c r="C51" s="130"/>
      <c r="D51" s="112"/>
      <c r="E51" s="112"/>
      <c r="F51" s="112"/>
      <c r="G51" s="112"/>
      <c r="H51" s="128"/>
      <c r="I51" s="97"/>
    </row>
    <row r="52" spans="1:9" s="4" customFormat="1" ht="14.25">
      <c r="A52" s="129"/>
      <c r="B52" s="130"/>
      <c r="C52" s="130"/>
      <c r="D52" s="112"/>
      <c r="E52" s="112"/>
      <c r="F52" s="112"/>
      <c r="G52" s="112"/>
      <c r="H52" s="128"/>
      <c r="I52" s="97"/>
    </row>
    <row r="53" spans="1:9" s="4" customFormat="1" ht="14.25">
      <c r="A53" s="129"/>
      <c r="B53" s="130"/>
      <c r="C53" s="130"/>
      <c r="D53" s="112"/>
      <c r="E53" s="112"/>
      <c r="F53" s="112"/>
      <c r="G53" s="112"/>
      <c r="H53" s="128"/>
      <c r="I53" s="97"/>
    </row>
    <row r="54" spans="1:9" s="4" customFormat="1" ht="14.25">
      <c r="A54" s="129"/>
      <c r="B54" s="130"/>
      <c r="C54" s="130"/>
      <c r="D54" s="112"/>
      <c r="E54" s="112"/>
      <c r="F54" s="112"/>
      <c r="G54" s="112"/>
      <c r="H54" s="128"/>
      <c r="I54" s="97"/>
    </row>
    <row r="55" spans="1:9" s="8" customFormat="1" ht="14.25">
      <c r="A55" s="131"/>
      <c r="B55" s="132"/>
      <c r="C55" s="133"/>
      <c r="D55" s="134"/>
      <c r="E55" s="134"/>
      <c r="F55" s="134"/>
      <c r="G55" s="135"/>
      <c r="H55" s="136"/>
      <c r="I55" s="97"/>
    </row>
    <row r="56" spans="1:9" s="8" customFormat="1" ht="14.25">
      <c r="A56" s="131"/>
      <c r="B56" s="132"/>
      <c r="C56" s="133"/>
      <c r="D56" s="112"/>
      <c r="E56" s="112"/>
      <c r="F56" s="112"/>
      <c r="G56" s="137"/>
      <c r="H56" s="128"/>
      <c r="I56" s="97"/>
    </row>
    <row r="57" spans="1:9" s="8" customFormat="1" ht="14.25">
      <c r="A57" s="131"/>
      <c r="B57" s="132"/>
      <c r="C57" s="133"/>
      <c r="D57" s="112"/>
      <c r="E57" s="112"/>
      <c r="F57" s="112"/>
      <c r="G57" s="137"/>
      <c r="H57" s="128"/>
      <c r="I57" s="97"/>
    </row>
    <row r="58" spans="1:9" s="8" customFormat="1" ht="14.25">
      <c r="A58" s="131"/>
      <c r="B58" s="132"/>
      <c r="C58" s="133"/>
      <c r="D58" s="133"/>
      <c r="E58" s="133"/>
      <c r="F58" s="133"/>
      <c r="G58" s="138"/>
      <c r="H58" s="139"/>
      <c r="I58" s="97"/>
    </row>
    <row r="59" spans="1:9" ht="14.25">
      <c r="A59" s="131"/>
      <c r="B59" s="132"/>
      <c r="C59" s="133"/>
      <c r="D59" s="133"/>
      <c r="E59" s="133"/>
      <c r="F59" s="133"/>
      <c r="G59" s="138"/>
      <c r="H59" s="139"/>
      <c r="I59" s="97"/>
    </row>
    <row r="60" spans="1:8" ht="14.25">
      <c r="A60" s="9" t="s">
        <v>2</v>
      </c>
      <c r="G60" s="52"/>
      <c r="H60" s="48">
        <f>SUM(H10:H59)</f>
        <v>0</v>
      </c>
    </row>
    <row r="62" spans="1:8" ht="14.25">
      <c r="A62" s="866" t="s">
        <v>12</v>
      </c>
      <c r="B62" s="866"/>
      <c r="C62" s="866"/>
      <c r="D62" s="866"/>
      <c r="E62" s="866"/>
      <c r="F62" s="866"/>
      <c r="G62" s="866"/>
      <c r="H62" s="866"/>
    </row>
  </sheetData>
  <sheetProtection password="CF7A" sheet="1"/>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4">
      <selection activeCell="G12" sqref="G12"/>
    </sheetView>
  </sheetViews>
  <sheetFormatPr defaultColWidth="9.140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9" max="9" width="20.7109375" style="0" customWidth="1"/>
  </cols>
  <sheetData>
    <row r="2" spans="1:8" s="4" customFormat="1" ht="15" customHeight="1">
      <c r="A2" s="818" t="s">
        <v>254</v>
      </c>
      <c r="B2" s="871"/>
      <c r="C2" s="871"/>
      <c r="D2" s="871"/>
      <c r="E2" s="871"/>
      <c r="F2" s="871"/>
      <c r="G2" s="871"/>
      <c r="H2" s="872"/>
    </row>
    <row r="3" spans="1:7" s="4" customFormat="1" ht="15" customHeight="1">
      <c r="A3" s="12"/>
      <c r="B3" s="12"/>
      <c r="C3" s="12"/>
      <c r="D3" s="12"/>
      <c r="E3" s="12"/>
      <c r="F3" s="12"/>
      <c r="G3" s="3"/>
    </row>
    <row r="4" spans="1:8" s="4" customFormat="1" ht="15" customHeight="1">
      <c r="A4" s="823" t="s">
        <v>45</v>
      </c>
      <c r="B4" s="826"/>
      <c r="C4" s="826"/>
      <c r="D4" s="826"/>
      <c r="E4" s="826"/>
      <c r="F4" s="826"/>
      <c r="G4" s="826"/>
      <c r="H4" s="827"/>
    </row>
    <row r="5" spans="1:8" s="4" customFormat="1" ht="15" customHeight="1">
      <c r="A5" s="823" t="s">
        <v>48</v>
      </c>
      <c r="B5" s="826"/>
      <c r="C5" s="826"/>
      <c r="D5" s="826"/>
      <c r="E5" s="826"/>
      <c r="F5" s="826"/>
      <c r="G5" s="826"/>
      <c r="H5" s="827"/>
    </row>
    <row r="6" spans="1:8" s="4" customFormat="1" ht="51.75" customHeight="1">
      <c r="A6" s="873" t="s">
        <v>209</v>
      </c>
      <c r="B6" s="874"/>
      <c r="C6" s="874"/>
      <c r="D6" s="874"/>
      <c r="E6" s="874"/>
      <c r="F6" s="874"/>
      <c r="G6" s="874"/>
      <c r="H6" s="875"/>
    </row>
    <row r="7" spans="1:8" s="4" customFormat="1" ht="147" customHeight="1">
      <c r="A7" s="868" t="s">
        <v>210</v>
      </c>
      <c r="B7" s="869"/>
      <c r="C7" s="869"/>
      <c r="D7" s="869"/>
      <c r="E7" s="869"/>
      <c r="F7" s="869"/>
      <c r="G7" s="869"/>
      <c r="H7" s="870"/>
    </row>
    <row r="8" spans="1:8" s="4" customFormat="1" ht="17.25" customHeight="1">
      <c r="A8" s="868" t="s">
        <v>211</v>
      </c>
      <c r="B8" s="869"/>
      <c r="C8" s="869"/>
      <c r="D8" s="869"/>
      <c r="E8" s="869"/>
      <c r="F8" s="869"/>
      <c r="G8" s="869"/>
      <c r="H8" s="870"/>
    </row>
    <row r="9" spans="1:7" s="4" customFormat="1" ht="14.25">
      <c r="A9" s="5"/>
      <c r="B9" s="6"/>
      <c r="C9" s="6"/>
      <c r="D9" s="6"/>
      <c r="E9" s="6"/>
      <c r="F9" s="5"/>
      <c r="G9" s="3"/>
    </row>
    <row r="10" spans="1:9" ht="54.75">
      <c r="A10" s="35" t="s">
        <v>92</v>
      </c>
      <c r="B10" s="35" t="s">
        <v>25</v>
      </c>
      <c r="C10" s="35" t="s">
        <v>93</v>
      </c>
      <c r="D10" s="35" t="s">
        <v>94</v>
      </c>
      <c r="E10" s="35" t="s">
        <v>212</v>
      </c>
      <c r="F10" s="35" t="s">
        <v>95</v>
      </c>
      <c r="G10" s="36" t="s">
        <v>54</v>
      </c>
      <c r="H10" s="36" t="s">
        <v>24</v>
      </c>
      <c r="I10" s="89" t="s">
        <v>301</v>
      </c>
    </row>
    <row r="11" spans="1:9" ht="14.25">
      <c r="A11" s="129"/>
      <c r="B11" s="130"/>
      <c r="C11" s="130"/>
      <c r="D11" s="112"/>
      <c r="E11" s="112"/>
      <c r="F11" s="112"/>
      <c r="G11" s="112"/>
      <c r="H11" s="128"/>
      <c r="I11" s="97"/>
    </row>
    <row r="12" spans="1:9" ht="14.25">
      <c r="A12" s="129"/>
      <c r="B12" s="130"/>
      <c r="C12" s="130"/>
      <c r="D12" s="112"/>
      <c r="E12" s="112"/>
      <c r="F12" s="112"/>
      <c r="G12" s="112"/>
      <c r="H12" s="128"/>
      <c r="I12" s="97"/>
    </row>
    <row r="13" spans="1:9" ht="14.25">
      <c r="A13" s="129"/>
      <c r="B13" s="130"/>
      <c r="C13" s="130"/>
      <c r="D13" s="112"/>
      <c r="E13" s="112"/>
      <c r="F13" s="112"/>
      <c r="G13" s="112"/>
      <c r="H13" s="128"/>
      <c r="I13" s="97"/>
    </row>
    <row r="14" spans="1:9" ht="14.25">
      <c r="A14" s="129"/>
      <c r="B14" s="130"/>
      <c r="C14" s="130"/>
      <c r="D14" s="112"/>
      <c r="E14" s="112"/>
      <c r="F14" s="112"/>
      <c r="G14" s="112"/>
      <c r="H14" s="128"/>
      <c r="I14" s="97"/>
    </row>
    <row r="15" spans="1:9" ht="14.25">
      <c r="A15" s="129"/>
      <c r="B15" s="130"/>
      <c r="C15" s="130"/>
      <c r="D15" s="112"/>
      <c r="E15" s="112"/>
      <c r="F15" s="112"/>
      <c r="G15" s="112"/>
      <c r="H15" s="128"/>
      <c r="I15" s="97"/>
    </row>
    <row r="16" spans="1:9" ht="14.25">
      <c r="A16" s="129"/>
      <c r="B16" s="130"/>
      <c r="C16" s="130"/>
      <c r="D16" s="112"/>
      <c r="E16" s="112"/>
      <c r="F16" s="112"/>
      <c r="G16" s="112"/>
      <c r="H16" s="128"/>
      <c r="I16" s="97"/>
    </row>
    <row r="17" spans="1:9" ht="14.25">
      <c r="A17" s="129"/>
      <c r="B17" s="130"/>
      <c r="C17" s="130"/>
      <c r="D17" s="112"/>
      <c r="E17" s="112"/>
      <c r="F17" s="112"/>
      <c r="G17" s="112"/>
      <c r="H17" s="128"/>
      <c r="I17" s="97"/>
    </row>
    <row r="18" spans="1:9" ht="14.25">
      <c r="A18" s="129"/>
      <c r="B18" s="130"/>
      <c r="C18" s="130"/>
      <c r="D18" s="112"/>
      <c r="E18" s="112"/>
      <c r="F18" s="112"/>
      <c r="G18" s="112"/>
      <c r="H18" s="128"/>
      <c r="I18" s="97"/>
    </row>
    <row r="19" spans="1:9" ht="14.25">
      <c r="A19" s="129"/>
      <c r="B19" s="130"/>
      <c r="C19" s="130"/>
      <c r="D19" s="112"/>
      <c r="E19" s="112"/>
      <c r="F19" s="112"/>
      <c r="G19" s="112"/>
      <c r="H19" s="128"/>
      <c r="I19" s="97"/>
    </row>
    <row r="20" spans="1:9" ht="14.25">
      <c r="A20" s="129"/>
      <c r="B20" s="130"/>
      <c r="C20" s="130"/>
      <c r="D20" s="112"/>
      <c r="E20" s="112"/>
      <c r="F20" s="112"/>
      <c r="G20" s="112"/>
      <c r="H20" s="128"/>
      <c r="I20" s="97"/>
    </row>
    <row r="21" spans="1:9" ht="14.25">
      <c r="A21" s="129"/>
      <c r="B21" s="130"/>
      <c r="C21" s="130"/>
      <c r="D21" s="112"/>
      <c r="E21" s="112"/>
      <c r="F21" s="112"/>
      <c r="G21" s="112"/>
      <c r="H21" s="128"/>
      <c r="I21" s="97"/>
    </row>
    <row r="22" spans="1:9" ht="14.25">
      <c r="A22" s="129"/>
      <c r="B22" s="130"/>
      <c r="C22" s="130"/>
      <c r="D22" s="112"/>
      <c r="E22" s="112"/>
      <c r="F22" s="112"/>
      <c r="G22" s="112"/>
      <c r="H22" s="128"/>
      <c r="I22" s="97"/>
    </row>
    <row r="23" spans="1:9" ht="14.25">
      <c r="A23" s="129"/>
      <c r="B23" s="130"/>
      <c r="C23" s="130"/>
      <c r="D23" s="112"/>
      <c r="E23" s="112"/>
      <c r="F23" s="112"/>
      <c r="G23" s="112"/>
      <c r="H23" s="128"/>
      <c r="I23" s="97"/>
    </row>
    <row r="24" spans="1:9" ht="14.25">
      <c r="A24" s="129"/>
      <c r="B24" s="130"/>
      <c r="C24" s="130"/>
      <c r="D24" s="112"/>
      <c r="E24" s="112"/>
      <c r="F24" s="112"/>
      <c r="G24" s="112"/>
      <c r="H24" s="128"/>
      <c r="I24" s="97"/>
    </row>
    <row r="25" spans="1:9" ht="14.25">
      <c r="A25" s="129"/>
      <c r="B25" s="130"/>
      <c r="C25" s="130"/>
      <c r="D25" s="112"/>
      <c r="E25" s="112"/>
      <c r="F25" s="112"/>
      <c r="G25" s="112"/>
      <c r="H25" s="128"/>
      <c r="I25" s="97"/>
    </row>
    <row r="26" spans="1:9" ht="14.25">
      <c r="A26" s="129"/>
      <c r="B26" s="130"/>
      <c r="C26" s="130"/>
      <c r="D26" s="112"/>
      <c r="E26" s="112"/>
      <c r="F26" s="112"/>
      <c r="G26" s="112"/>
      <c r="H26" s="128"/>
      <c r="I26" s="97"/>
    </row>
    <row r="27" spans="1:9" ht="14.25">
      <c r="A27" s="129"/>
      <c r="B27" s="130"/>
      <c r="C27" s="130"/>
      <c r="D27" s="112"/>
      <c r="E27" s="112"/>
      <c r="F27" s="112"/>
      <c r="G27" s="112"/>
      <c r="H27" s="128"/>
      <c r="I27" s="97"/>
    </row>
    <row r="28" spans="1:9" ht="14.25">
      <c r="A28" s="129"/>
      <c r="B28" s="130"/>
      <c r="C28" s="130"/>
      <c r="D28" s="112"/>
      <c r="E28" s="112"/>
      <c r="F28" s="112"/>
      <c r="G28" s="112"/>
      <c r="H28" s="128"/>
      <c r="I28" s="97"/>
    </row>
    <row r="29" spans="1:9" ht="14.25">
      <c r="A29" s="129"/>
      <c r="B29" s="130"/>
      <c r="C29" s="130"/>
      <c r="D29" s="112"/>
      <c r="E29" s="112"/>
      <c r="F29" s="112"/>
      <c r="G29" s="112"/>
      <c r="H29" s="128"/>
      <c r="I29" s="97"/>
    </row>
    <row r="30" spans="1:9" ht="14.25">
      <c r="A30" s="129"/>
      <c r="B30" s="130"/>
      <c r="C30" s="130"/>
      <c r="D30" s="112"/>
      <c r="E30" s="112"/>
      <c r="F30" s="112"/>
      <c r="G30" s="112"/>
      <c r="H30" s="128"/>
      <c r="I30" s="97"/>
    </row>
    <row r="31" spans="1:9" ht="14.25">
      <c r="A31" s="129"/>
      <c r="B31" s="130"/>
      <c r="C31" s="130"/>
      <c r="D31" s="112"/>
      <c r="E31" s="112"/>
      <c r="F31" s="112"/>
      <c r="G31" s="112"/>
      <c r="H31" s="128"/>
      <c r="I31" s="97"/>
    </row>
    <row r="32" spans="1:9" ht="14.25">
      <c r="A32" s="129"/>
      <c r="B32" s="130"/>
      <c r="C32" s="130"/>
      <c r="D32" s="112"/>
      <c r="E32" s="112"/>
      <c r="F32" s="112"/>
      <c r="G32" s="112"/>
      <c r="H32" s="128"/>
      <c r="I32" s="97"/>
    </row>
    <row r="33" spans="1:9" ht="14.25">
      <c r="A33" s="129"/>
      <c r="B33" s="130"/>
      <c r="C33" s="130"/>
      <c r="D33" s="112"/>
      <c r="E33" s="112"/>
      <c r="F33" s="112"/>
      <c r="G33" s="112"/>
      <c r="H33" s="128"/>
      <c r="I33" s="97"/>
    </row>
    <row r="34" spans="1:9" ht="14.25">
      <c r="A34" s="129"/>
      <c r="B34" s="130"/>
      <c r="C34" s="130"/>
      <c r="D34" s="112"/>
      <c r="E34" s="112"/>
      <c r="F34" s="112"/>
      <c r="G34" s="112"/>
      <c r="H34" s="128"/>
      <c r="I34" s="97"/>
    </row>
    <row r="35" spans="1:9" ht="14.25">
      <c r="A35" s="129"/>
      <c r="B35" s="130"/>
      <c r="C35" s="130"/>
      <c r="D35" s="112"/>
      <c r="E35" s="112"/>
      <c r="F35" s="112"/>
      <c r="G35" s="112"/>
      <c r="H35" s="128"/>
      <c r="I35" s="97"/>
    </row>
    <row r="36" spans="1:9" ht="14.25">
      <c r="A36" s="129"/>
      <c r="B36" s="130"/>
      <c r="C36" s="130"/>
      <c r="D36" s="112"/>
      <c r="E36" s="112"/>
      <c r="F36" s="112"/>
      <c r="G36" s="112"/>
      <c r="H36" s="128"/>
      <c r="I36" s="97"/>
    </row>
    <row r="37" spans="1:9" ht="14.25">
      <c r="A37" s="129"/>
      <c r="B37" s="130"/>
      <c r="C37" s="130"/>
      <c r="D37" s="112"/>
      <c r="E37" s="112"/>
      <c r="F37" s="112"/>
      <c r="G37" s="112"/>
      <c r="H37" s="128"/>
      <c r="I37" s="97"/>
    </row>
    <row r="38" spans="1:9" ht="14.25">
      <c r="A38" s="129"/>
      <c r="B38" s="130"/>
      <c r="C38" s="130"/>
      <c r="D38" s="112"/>
      <c r="E38" s="112"/>
      <c r="F38" s="112"/>
      <c r="G38" s="112"/>
      <c r="H38" s="128"/>
      <c r="I38" s="97"/>
    </row>
    <row r="39" spans="1:9" ht="14.25">
      <c r="A39" s="129"/>
      <c r="B39" s="130"/>
      <c r="C39" s="130"/>
      <c r="D39" s="112"/>
      <c r="E39" s="112"/>
      <c r="F39" s="112"/>
      <c r="G39" s="112"/>
      <c r="H39" s="128"/>
      <c r="I39" s="97"/>
    </row>
    <row r="40" spans="1:9" ht="14.25">
      <c r="A40" s="129"/>
      <c r="B40" s="130"/>
      <c r="C40" s="130"/>
      <c r="D40" s="112"/>
      <c r="E40" s="112"/>
      <c r="F40" s="112"/>
      <c r="G40" s="112"/>
      <c r="H40" s="128"/>
      <c r="I40" s="97"/>
    </row>
    <row r="41" spans="1:9" ht="14.25">
      <c r="A41" s="129"/>
      <c r="B41" s="130"/>
      <c r="C41" s="130"/>
      <c r="D41" s="112"/>
      <c r="E41" s="112"/>
      <c r="F41" s="112"/>
      <c r="G41" s="112"/>
      <c r="H41" s="128"/>
      <c r="I41" s="97"/>
    </row>
    <row r="42" spans="1:9" ht="14.25">
      <c r="A42" s="129"/>
      <c r="B42" s="130"/>
      <c r="C42" s="130"/>
      <c r="D42" s="112"/>
      <c r="E42" s="112"/>
      <c r="F42" s="112"/>
      <c r="G42" s="112"/>
      <c r="H42" s="128"/>
      <c r="I42" s="97"/>
    </row>
    <row r="43" spans="1:9" ht="14.25">
      <c r="A43" s="129"/>
      <c r="B43" s="130"/>
      <c r="C43" s="130"/>
      <c r="D43" s="112"/>
      <c r="E43" s="112"/>
      <c r="F43" s="112"/>
      <c r="G43" s="112"/>
      <c r="H43" s="128"/>
      <c r="I43" s="97"/>
    </row>
    <row r="44" spans="1:9" ht="14.25">
      <c r="A44" s="129"/>
      <c r="B44" s="130"/>
      <c r="C44" s="130"/>
      <c r="D44" s="112"/>
      <c r="E44" s="112"/>
      <c r="F44" s="112"/>
      <c r="G44" s="112"/>
      <c r="H44" s="128"/>
      <c r="I44" s="97"/>
    </row>
    <row r="45" spans="1:9" ht="14.25">
      <c r="A45" s="129"/>
      <c r="B45" s="130"/>
      <c r="C45" s="130"/>
      <c r="D45" s="112"/>
      <c r="E45" s="112"/>
      <c r="F45" s="112"/>
      <c r="G45" s="112"/>
      <c r="H45" s="128"/>
      <c r="I45" s="97"/>
    </row>
    <row r="46" spans="1:9" ht="14.25">
      <c r="A46" s="129"/>
      <c r="B46" s="130"/>
      <c r="C46" s="130"/>
      <c r="D46" s="112"/>
      <c r="E46" s="112"/>
      <c r="F46" s="112"/>
      <c r="G46" s="112"/>
      <c r="H46" s="128"/>
      <c r="I46" s="97"/>
    </row>
    <row r="47" spans="1:9" ht="14.25">
      <c r="A47" s="129"/>
      <c r="B47" s="130"/>
      <c r="C47" s="130"/>
      <c r="D47" s="112"/>
      <c r="E47" s="112"/>
      <c r="F47" s="112"/>
      <c r="G47" s="112"/>
      <c r="H47" s="128"/>
      <c r="I47" s="97"/>
    </row>
    <row r="48" spans="1:9" ht="14.25">
      <c r="A48" s="129"/>
      <c r="B48" s="130"/>
      <c r="C48" s="130"/>
      <c r="D48" s="112"/>
      <c r="E48" s="112"/>
      <c r="F48" s="112"/>
      <c r="G48" s="112"/>
      <c r="H48" s="128"/>
      <c r="I48" s="97"/>
    </row>
    <row r="49" spans="1:9" ht="14.25">
      <c r="A49" s="129"/>
      <c r="B49" s="130"/>
      <c r="C49" s="130"/>
      <c r="D49" s="112"/>
      <c r="E49" s="112"/>
      <c r="F49" s="112"/>
      <c r="G49" s="112"/>
      <c r="H49" s="128"/>
      <c r="I49" s="97"/>
    </row>
    <row r="50" spans="1:9" ht="14.25">
      <c r="A50" s="129"/>
      <c r="B50" s="130"/>
      <c r="C50" s="130"/>
      <c r="D50" s="112"/>
      <c r="E50" s="112"/>
      <c r="F50" s="112"/>
      <c r="G50" s="112"/>
      <c r="H50" s="128"/>
      <c r="I50" s="97"/>
    </row>
    <row r="51" spans="1:9" ht="14.25">
      <c r="A51" s="129"/>
      <c r="B51" s="130"/>
      <c r="C51" s="130"/>
      <c r="D51" s="112"/>
      <c r="E51" s="112"/>
      <c r="F51" s="112"/>
      <c r="G51" s="112"/>
      <c r="H51" s="128"/>
      <c r="I51" s="97"/>
    </row>
    <row r="52" spans="1:9" ht="14.25">
      <c r="A52" s="129"/>
      <c r="B52" s="130"/>
      <c r="C52" s="130"/>
      <c r="D52" s="112"/>
      <c r="E52" s="112"/>
      <c r="F52" s="112"/>
      <c r="G52" s="112"/>
      <c r="H52" s="128"/>
      <c r="I52" s="97"/>
    </row>
    <row r="53" spans="1:9" ht="14.25">
      <c r="A53" s="129"/>
      <c r="B53" s="130"/>
      <c r="C53" s="130"/>
      <c r="D53" s="112"/>
      <c r="E53" s="112"/>
      <c r="F53" s="112"/>
      <c r="G53" s="112"/>
      <c r="H53" s="128"/>
      <c r="I53" s="97"/>
    </row>
    <row r="54" spans="1:9" ht="14.25">
      <c r="A54" s="129"/>
      <c r="B54" s="130"/>
      <c r="C54" s="130"/>
      <c r="D54" s="112"/>
      <c r="E54" s="112"/>
      <c r="F54" s="112"/>
      <c r="G54" s="112"/>
      <c r="H54" s="128"/>
      <c r="I54" s="97"/>
    </row>
    <row r="55" spans="1:9" ht="14.25">
      <c r="A55" s="129"/>
      <c r="B55" s="130"/>
      <c r="C55" s="130"/>
      <c r="D55" s="112"/>
      <c r="E55" s="112"/>
      <c r="F55" s="112"/>
      <c r="G55" s="112"/>
      <c r="H55" s="128"/>
      <c r="I55" s="97"/>
    </row>
    <row r="56" spans="1:9" ht="14.25">
      <c r="A56" s="131"/>
      <c r="B56" s="132"/>
      <c r="C56" s="133"/>
      <c r="D56" s="134"/>
      <c r="E56" s="134"/>
      <c r="F56" s="134"/>
      <c r="G56" s="135"/>
      <c r="H56" s="136"/>
      <c r="I56" s="97"/>
    </row>
    <row r="57" spans="1:9" ht="14.25">
      <c r="A57" s="131"/>
      <c r="B57" s="132"/>
      <c r="C57" s="133"/>
      <c r="D57" s="112"/>
      <c r="E57" s="112"/>
      <c r="F57" s="112"/>
      <c r="G57" s="137"/>
      <c r="H57" s="128"/>
      <c r="I57" s="97"/>
    </row>
    <row r="58" spans="1:9" ht="14.25">
      <c r="A58" s="131"/>
      <c r="B58" s="132"/>
      <c r="C58" s="133"/>
      <c r="D58" s="112"/>
      <c r="E58" s="112"/>
      <c r="F58" s="112"/>
      <c r="G58" s="137"/>
      <c r="H58" s="128"/>
      <c r="I58" s="97"/>
    </row>
    <row r="59" spans="1:9" ht="14.25">
      <c r="A59" s="131"/>
      <c r="B59" s="132"/>
      <c r="C59" s="133"/>
      <c r="D59" s="133"/>
      <c r="E59" s="133"/>
      <c r="F59" s="133"/>
      <c r="G59" s="138"/>
      <c r="H59" s="139"/>
      <c r="I59" s="97"/>
    </row>
    <row r="60" spans="1:9" ht="14.25">
      <c r="A60" s="131"/>
      <c r="B60" s="132"/>
      <c r="C60" s="133"/>
      <c r="D60" s="133"/>
      <c r="E60" s="133"/>
      <c r="F60" s="133"/>
      <c r="G60" s="138"/>
      <c r="H60" s="139"/>
      <c r="I60" s="97"/>
    </row>
    <row r="61" spans="1:8" ht="14.25">
      <c r="A61" s="9" t="s">
        <v>2</v>
      </c>
      <c r="F61" s="7"/>
      <c r="G61" s="52"/>
      <c r="H61" s="48">
        <f>SUM(H11:H60)</f>
        <v>0</v>
      </c>
    </row>
    <row r="62" spans="6:8" ht="14.25">
      <c r="F62" s="7"/>
      <c r="G62" s="7"/>
      <c r="H62" s="1"/>
    </row>
    <row r="63" spans="1:8" ht="15" customHeight="1">
      <c r="A63" s="866" t="s">
        <v>12</v>
      </c>
      <c r="B63" s="866"/>
      <c r="C63" s="866"/>
      <c r="D63" s="866"/>
      <c r="E63" s="866"/>
      <c r="F63" s="866"/>
      <c r="G63" s="866"/>
      <c r="H63" s="866"/>
    </row>
    <row r="64" spans="6:8" ht="14.25">
      <c r="F64" s="7"/>
      <c r="G64" s="7"/>
      <c r="H64" s="1"/>
    </row>
  </sheetData>
  <sheetProtection password="CF7A" sheet="1"/>
  <mergeCells count="7">
    <mergeCell ref="A7:H7"/>
    <mergeCell ref="A8:H8"/>
    <mergeCell ref="A63:H63"/>
    <mergeCell ref="A2:H2"/>
    <mergeCell ref="A4:H4"/>
    <mergeCell ref="A6:H6"/>
    <mergeCell ref="A5:H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H61"/>
  <sheetViews>
    <sheetView zoomScale="90" zoomScaleNormal="90" zoomScalePageLayoutView="0" workbookViewId="0" topLeftCell="A1">
      <selection activeCell="M14" sqref="M14"/>
    </sheetView>
  </sheetViews>
  <sheetFormatPr defaultColWidth="9.140625" defaultRowHeight="15"/>
  <cols>
    <col min="1" max="1" width="29.421875" style="2" customWidth="1"/>
    <col min="2" max="2" width="11.7109375" style="7" customWidth="1"/>
    <col min="3" max="3" width="22.421875" style="7" customWidth="1"/>
    <col min="4" max="4" width="23.8515625" style="7" customWidth="1"/>
    <col min="5" max="5" width="23.421875" style="1" customWidth="1"/>
    <col min="6" max="6" width="12.28125" style="0" customWidth="1"/>
    <col min="7" max="7" width="8.8515625" style="0" customWidth="1"/>
    <col min="8" max="8" width="21.28125" style="0" customWidth="1"/>
  </cols>
  <sheetData>
    <row r="2" spans="1:7" ht="15.75" customHeight="1">
      <c r="A2" s="818" t="s">
        <v>49</v>
      </c>
      <c r="B2" s="871"/>
      <c r="C2" s="871"/>
      <c r="D2" s="871"/>
      <c r="E2" s="871"/>
      <c r="F2" s="871"/>
      <c r="G2" s="872"/>
    </row>
    <row r="3" spans="1:5" ht="14.25">
      <c r="A3" s="11"/>
      <c r="B3" s="11"/>
      <c r="C3" s="11"/>
      <c r="D3" s="11"/>
      <c r="E3" s="11"/>
    </row>
    <row r="4" spans="1:7" ht="15" customHeight="1">
      <c r="A4" s="823" t="s">
        <v>302</v>
      </c>
      <c r="B4" s="826"/>
      <c r="C4" s="826"/>
      <c r="D4" s="826"/>
      <c r="E4" s="826"/>
      <c r="F4" s="826"/>
      <c r="G4" s="827"/>
    </row>
    <row r="5" spans="1:7" ht="15" customHeight="1">
      <c r="A5" s="823" t="s">
        <v>50</v>
      </c>
      <c r="B5" s="826"/>
      <c r="C5" s="826"/>
      <c r="D5" s="826"/>
      <c r="E5" s="826"/>
      <c r="F5" s="826"/>
      <c r="G5" s="827"/>
    </row>
    <row r="6" spans="1:7" ht="15" customHeight="1">
      <c r="A6" s="876" t="s">
        <v>51</v>
      </c>
      <c r="B6" s="877"/>
      <c r="C6" s="877"/>
      <c r="D6" s="877"/>
      <c r="E6" s="877"/>
      <c r="F6" s="877"/>
      <c r="G6" s="878"/>
    </row>
    <row r="7" spans="1:7" ht="80.25" customHeight="1">
      <c r="A7" s="834" t="s">
        <v>216</v>
      </c>
      <c r="B7" s="835"/>
      <c r="C7" s="835"/>
      <c r="D7" s="835"/>
      <c r="E7" s="835"/>
      <c r="F7" s="835"/>
      <c r="G7" s="836"/>
    </row>
    <row r="8" spans="1:5" ht="14.25">
      <c r="A8" s="5"/>
      <c r="B8" s="6"/>
      <c r="C8" s="6"/>
      <c r="D8" s="6"/>
      <c r="E8" s="5"/>
    </row>
    <row r="9" spans="1:8" ht="55.5" customHeight="1">
      <c r="A9" s="40" t="s">
        <v>22</v>
      </c>
      <c r="B9" s="37" t="s">
        <v>25</v>
      </c>
      <c r="C9" s="40" t="s">
        <v>213</v>
      </c>
      <c r="D9" s="60" t="s">
        <v>214</v>
      </c>
      <c r="E9" s="35" t="s">
        <v>215</v>
      </c>
      <c r="F9" s="40" t="s">
        <v>54</v>
      </c>
      <c r="G9" s="40" t="s">
        <v>7</v>
      </c>
      <c r="H9" s="89" t="s">
        <v>301</v>
      </c>
    </row>
    <row r="10" spans="1:8" ht="41.25">
      <c r="A10" s="169" t="s">
        <v>136</v>
      </c>
      <c r="B10" s="170" t="s">
        <v>311</v>
      </c>
      <c r="C10" s="169" t="s">
        <v>137</v>
      </c>
      <c r="D10" s="187" t="s">
        <v>138</v>
      </c>
      <c r="E10" s="495" t="s">
        <v>139</v>
      </c>
      <c r="F10" s="170">
        <v>50</v>
      </c>
      <c r="G10" s="170">
        <v>50</v>
      </c>
      <c r="H10" s="111" t="s">
        <v>358</v>
      </c>
    </row>
    <row r="11" spans="1:8" ht="138">
      <c r="A11" s="169" t="s">
        <v>136</v>
      </c>
      <c r="B11" s="170" t="s">
        <v>311</v>
      </c>
      <c r="C11" s="169" t="s">
        <v>140</v>
      </c>
      <c r="D11" s="187" t="s">
        <v>141</v>
      </c>
      <c r="E11" s="495" t="s">
        <v>142</v>
      </c>
      <c r="F11" s="170">
        <v>50</v>
      </c>
      <c r="G11" s="170">
        <v>50</v>
      </c>
      <c r="H11" s="111" t="s">
        <v>358</v>
      </c>
    </row>
    <row r="12" spans="1:8" s="65" customFormat="1" ht="54.75">
      <c r="A12" s="171" t="s">
        <v>136</v>
      </c>
      <c r="B12" s="173" t="s">
        <v>311</v>
      </c>
      <c r="C12" s="283" t="s">
        <v>381</v>
      </c>
      <c r="D12" s="494" t="s">
        <v>143</v>
      </c>
      <c r="E12" s="495" t="s">
        <v>144</v>
      </c>
      <c r="F12" s="173">
        <v>50</v>
      </c>
      <c r="G12" s="173">
        <v>50</v>
      </c>
      <c r="H12" s="428" t="s">
        <v>358</v>
      </c>
    </row>
    <row r="13" spans="1:8" s="65" customFormat="1" ht="41.25">
      <c r="A13" s="148" t="s">
        <v>586</v>
      </c>
      <c r="B13" s="146" t="s">
        <v>311</v>
      </c>
      <c r="C13" s="148" t="s">
        <v>587</v>
      </c>
      <c r="D13" s="291" t="s">
        <v>3525</v>
      </c>
      <c r="E13" s="172" t="s">
        <v>588</v>
      </c>
      <c r="F13" s="146">
        <v>50</v>
      </c>
      <c r="G13" s="146">
        <v>50</v>
      </c>
      <c r="H13" s="428" t="s">
        <v>535</v>
      </c>
    </row>
    <row r="14" spans="1:8" s="65" customFormat="1" ht="123.75">
      <c r="A14" s="148" t="s">
        <v>697</v>
      </c>
      <c r="B14" s="146" t="s">
        <v>634</v>
      </c>
      <c r="C14" s="148" t="s">
        <v>725</v>
      </c>
      <c r="D14" s="291" t="s">
        <v>726</v>
      </c>
      <c r="E14" s="495" t="s">
        <v>727</v>
      </c>
      <c r="F14" s="146">
        <v>100</v>
      </c>
      <c r="G14" s="146">
        <v>100</v>
      </c>
      <c r="H14" s="428" t="s">
        <v>652</v>
      </c>
    </row>
    <row r="15" spans="1:8" s="65" customFormat="1" ht="27">
      <c r="A15" s="148" t="s">
        <v>772</v>
      </c>
      <c r="B15" s="146" t="s">
        <v>311</v>
      </c>
      <c r="C15" s="148" t="s">
        <v>3517</v>
      </c>
      <c r="D15" s="291" t="s">
        <v>778</v>
      </c>
      <c r="E15" s="172" t="s">
        <v>779</v>
      </c>
      <c r="F15" s="146">
        <v>100</v>
      </c>
      <c r="G15" s="146">
        <v>100</v>
      </c>
      <c r="H15" s="428" t="s">
        <v>772</v>
      </c>
    </row>
    <row r="16" spans="1:8" s="65" customFormat="1" ht="123.75">
      <c r="A16" s="148" t="s">
        <v>864</v>
      </c>
      <c r="B16" s="146" t="s">
        <v>1461</v>
      </c>
      <c r="C16" s="148" t="s">
        <v>1255</v>
      </c>
      <c r="D16" s="291" t="s">
        <v>865</v>
      </c>
      <c r="E16" s="633" t="s">
        <v>991</v>
      </c>
      <c r="F16" s="146">
        <v>400</v>
      </c>
      <c r="G16" s="146">
        <v>200</v>
      </c>
      <c r="H16" s="428" t="s">
        <v>492</v>
      </c>
    </row>
    <row r="17" spans="1:8" s="65" customFormat="1" ht="27">
      <c r="A17" s="148" t="s">
        <v>864</v>
      </c>
      <c r="B17" s="146" t="s">
        <v>1461</v>
      </c>
      <c r="C17" s="148" t="s">
        <v>866</v>
      </c>
      <c r="D17" s="291" t="s">
        <v>867</v>
      </c>
      <c r="E17" s="172" t="s">
        <v>868</v>
      </c>
      <c r="F17" s="146">
        <v>50</v>
      </c>
      <c r="G17" s="146">
        <v>0</v>
      </c>
      <c r="H17" s="428" t="s">
        <v>492</v>
      </c>
    </row>
    <row r="18" spans="1:8" s="65" customFormat="1" ht="42.75">
      <c r="A18" s="148" t="s">
        <v>864</v>
      </c>
      <c r="B18" s="146" t="s">
        <v>1461</v>
      </c>
      <c r="C18" s="148" t="s">
        <v>869</v>
      </c>
      <c r="D18" s="282" t="s">
        <v>870</v>
      </c>
      <c r="E18" s="633" t="s">
        <v>871</v>
      </c>
      <c r="F18" s="146">
        <v>50</v>
      </c>
      <c r="G18" s="146">
        <v>0</v>
      </c>
      <c r="H18" s="428" t="s">
        <v>492</v>
      </c>
    </row>
    <row r="19" spans="1:8" s="65" customFormat="1" ht="54.75">
      <c r="A19" s="148" t="s">
        <v>872</v>
      </c>
      <c r="B19" s="146" t="s">
        <v>1461</v>
      </c>
      <c r="C19" s="148" t="s">
        <v>873</v>
      </c>
      <c r="D19" s="149" t="s">
        <v>874</v>
      </c>
      <c r="E19" s="172" t="s">
        <v>875</v>
      </c>
      <c r="F19" s="146">
        <v>50</v>
      </c>
      <c r="G19" s="146">
        <v>50</v>
      </c>
      <c r="H19" s="428" t="s">
        <v>1454</v>
      </c>
    </row>
    <row r="20" spans="1:8" s="65" customFormat="1" ht="41.25">
      <c r="A20" s="148" t="s">
        <v>876</v>
      </c>
      <c r="B20" s="146" t="s">
        <v>1461</v>
      </c>
      <c r="C20" s="148" t="s">
        <v>877</v>
      </c>
      <c r="D20" s="291" t="s">
        <v>928</v>
      </c>
      <c r="E20" s="172" t="s">
        <v>878</v>
      </c>
      <c r="F20" s="146">
        <v>200</v>
      </c>
      <c r="G20" s="146">
        <v>200</v>
      </c>
      <c r="H20" s="428" t="s">
        <v>495</v>
      </c>
    </row>
    <row r="21" spans="1:8" s="65" customFormat="1" ht="27">
      <c r="A21" s="148" t="s">
        <v>1973</v>
      </c>
      <c r="B21" s="146" t="s">
        <v>1236</v>
      </c>
      <c r="C21" s="148" t="s">
        <v>1351</v>
      </c>
      <c r="D21" s="291" t="s">
        <v>2471</v>
      </c>
      <c r="E21" s="172" t="s">
        <v>2472</v>
      </c>
      <c r="F21" s="146">
        <v>200</v>
      </c>
      <c r="G21" s="146">
        <v>200</v>
      </c>
      <c r="H21" s="146" t="s">
        <v>1973</v>
      </c>
    </row>
    <row r="22" spans="1:8" s="65" customFormat="1" ht="69">
      <c r="A22" s="371" t="s">
        <v>1971</v>
      </c>
      <c r="B22" s="372" t="s">
        <v>2016</v>
      </c>
      <c r="C22" s="371" t="s">
        <v>2473</v>
      </c>
      <c r="D22" s="634" t="s">
        <v>2474</v>
      </c>
      <c r="E22" s="172" t="s">
        <v>3524</v>
      </c>
      <c r="F22" s="373">
        <v>50</v>
      </c>
      <c r="G22" s="373">
        <v>50</v>
      </c>
      <c r="H22" s="428" t="s">
        <v>1971</v>
      </c>
    </row>
    <row r="23" spans="1:8" s="65" customFormat="1" ht="14.25">
      <c r="A23" s="371" t="s">
        <v>1971</v>
      </c>
      <c r="B23" s="372" t="s">
        <v>2016</v>
      </c>
      <c r="C23" s="371" t="s">
        <v>538</v>
      </c>
      <c r="D23" s="634" t="s">
        <v>2474</v>
      </c>
      <c r="E23" s="172" t="s">
        <v>991</v>
      </c>
      <c r="F23" s="373">
        <v>400</v>
      </c>
      <c r="G23" s="373">
        <v>50</v>
      </c>
      <c r="H23" s="428" t="s">
        <v>1971</v>
      </c>
    </row>
    <row r="24" spans="1:8" s="65" customFormat="1" ht="27">
      <c r="A24" s="371" t="s">
        <v>1972</v>
      </c>
      <c r="B24" s="372" t="s">
        <v>2016</v>
      </c>
      <c r="C24" s="371" t="s">
        <v>2475</v>
      </c>
      <c r="D24" s="371" t="s">
        <v>1432</v>
      </c>
      <c r="E24" s="172" t="s">
        <v>991</v>
      </c>
      <c r="F24" s="373">
        <v>400</v>
      </c>
      <c r="G24" s="373">
        <v>50</v>
      </c>
      <c r="H24" s="428" t="s">
        <v>1972</v>
      </c>
    </row>
    <row r="25" spans="1:8" s="65" customFormat="1" ht="27">
      <c r="A25" s="148" t="s">
        <v>1975</v>
      </c>
      <c r="B25" s="146" t="s">
        <v>1236</v>
      </c>
      <c r="C25" s="148" t="s">
        <v>1255</v>
      </c>
      <c r="D25" s="291" t="s">
        <v>1435</v>
      </c>
      <c r="E25" s="172" t="s">
        <v>2476</v>
      </c>
      <c r="F25" s="146">
        <v>400</v>
      </c>
      <c r="G25" s="146">
        <v>50</v>
      </c>
      <c r="H25" s="428" t="s">
        <v>1975</v>
      </c>
    </row>
    <row r="26" spans="1:8" s="65" customFormat="1" ht="14.25">
      <c r="A26" s="148" t="s">
        <v>3526</v>
      </c>
      <c r="B26" s="372" t="s">
        <v>2016</v>
      </c>
      <c r="C26" s="371" t="s">
        <v>538</v>
      </c>
      <c r="D26" s="634" t="s">
        <v>2474</v>
      </c>
      <c r="E26" s="172" t="s">
        <v>991</v>
      </c>
      <c r="F26" s="373">
        <v>400</v>
      </c>
      <c r="G26" s="223">
        <v>50</v>
      </c>
      <c r="H26" s="221" t="s">
        <v>3526</v>
      </c>
    </row>
    <row r="27" spans="1:8" s="65" customFormat="1" ht="14.25">
      <c r="A27" s="169" t="s">
        <v>872</v>
      </c>
      <c r="B27" s="170" t="s">
        <v>1461</v>
      </c>
      <c r="C27" s="169" t="s">
        <v>3607</v>
      </c>
      <c r="D27" s="167" t="s">
        <v>3608</v>
      </c>
      <c r="E27" s="172" t="s">
        <v>3609</v>
      </c>
      <c r="F27" s="170">
        <v>50</v>
      </c>
      <c r="G27" s="170">
        <v>50</v>
      </c>
      <c r="H27" s="428" t="s">
        <v>1454</v>
      </c>
    </row>
    <row r="28" spans="1:8" ht="14.25">
      <c r="A28" s="98"/>
      <c r="B28" s="98"/>
      <c r="C28" s="98"/>
      <c r="D28" s="140"/>
      <c r="E28" s="90"/>
      <c r="F28" s="126"/>
      <c r="G28" s="128"/>
      <c r="H28" s="97"/>
    </row>
    <row r="29" spans="1:8" ht="14.25">
      <c r="A29" s="98"/>
      <c r="B29" s="98"/>
      <c r="C29" s="98"/>
      <c r="D29" s="140"/>
      <c r="E29" s="90"/>
      <c r="F29" s="126"/>
      <c r="G29" s="128"/>
      <c r="H29" s="97"/>
    </row>
    <row r="30" spans="1:8" ht="14.25">
      <c r="A30" s="98"/>
      <c r="B30" s="98"/>
      <c r="C30" s="98"/>
      <c r="D30" s="140"/>
      <c r="E30" s="90"/>
      <c r="F30" s="126"/>
      <c r="G30" s="128"/>
      <c r="H30" s="97"/>
    </row>
    <row r="31" spans="1:8" ht="14.25">
      <c r="A31" s="98"/>
      <c r="B31" s="98"/>
      <c r="C31" s="98"/>
      <c r="D31" s="140"/>
      <c r="E31" s="90"/>
      <c r="F31" s="126"/>
      <c r="G31" s="128"/>
      <c r="H31" s="97"/>
    </row>
    <row r="32" spans="1:8" ht="14.25">
      <c r="A32" s="98"/>
      <c r="B32" s="98"/>
      <c r="C32" s="98"/>
      <c r="D32" s="140"/>
      <c r="E32" s="90"/>
      <c r="F32" s="126"/>
      <c r="G32" s="128"/>
      <c r="H32" s="97"/>
    </row>
    <row r="33" spans="1:8" ht="14.25">
      <c r="A33" s="98"/>
      <c r="B33" s="98"/>
      <c r="C33" s="98"/>
      <c r="D33" s="140"/>
      <c r="E33" s="90"/>
      <c r="F33" s="126"/>
      <c r="G33" s="128"/>
      <c r="H33" s="97"/>
    </row>
    <row r="34" spans="1:8" ht="14.25">
      <c r="A34" s="98"/>
      <c r="B34" s="98"/>
      <c r="C34" s="98"/>
      <c r="D34" s="140"/>
      <c r="E34" s="90"/>
      <c r="F34" s="126"/>
      <c r="G34" s="128"/>
      <c r="H34" s="97"/>
    </row>
    <row r="35" spans="1:8" ht="14.25">
      <c r="A35" s="98"/>
      <c r="B35" s="98"/>
      <c r="C35" s="98"/>
      <c r="D35" s="140"/>
      <c r="E35" s="90"/>
      <c r="F35" s="126"/>
      <c r="G35" s="128"/>
      <c r="H35" s="97"/>
    </row>
    <row r="36" spans="1:8" ht="14.25">
      <c r="A36" s="98"/>
      <c r="B36" s="98"/>
      <c r="C36" s="98"/>
      <c r="D36" s="140"/>
      <c r="E36" s="90"/>
      <c r="F36" s="126"/>
      <c r="G36" s="128"/>
      <c r="H36" s="97"/>
    </row>
    <row r="37" spans="1:8" ht="14.25">
      <c r="A37" s="98"/>
      <c r="B37" s="98"/>
      <c r="C37" s="98"/>
      <c r="D37" s="140"/>
      <c r="E37" s="90"/>
      <c r="F37" s="126"/>
      <c r="G37" s="128"/>
      <c r="H37" s="97"/>
    </row>
    <row r="38" spans="1:8" ht="14.25">
      <c r="A38" s="98"/>
      <c r="B38" s="98"/>
      <c r="C38" s="98"/>
      <c r="D38" s="140"/>
      <c r="E38" s="90"/>
      <c r="F38" s="126"/>
      <c r="G38" s="128"/>
      <c r="H38" s="97"/>
    </row>
    <row r="39" spans="1:8" ht="14.25">
      <c r="A39" s="98"/>
      <c r="B39" s="98"/>
      <c r="C39" s="98"/>
      <c r="D39" s="140"/>
      <c r="E39" s="90"/>
      <c r="F39" s="126"/>
      <c r="G39" s="128"/>
      <c r="H39" s="97"/>
    </row>
    <row r="40" spans="1:8" ht="14.25">
      <c r="A40" s="98"/>
      <c r="B40" s="98"/>
      <c r="C40" s="98"/>
      <c r="D40" s="140"/>
      <c r="E40" s="90"/>
      <c r="F40" s="126"/>
      <c r="G40" s="128"/>
      <c r="H40" s="97"/>
    </row>
    <row r="41" spans="1:8" ht="14.25">
      <c r="A41" s="98"/>
      <c r="B41" s="98"/>
      <c r="C41" s="98"/>
      <c r="D41" s="140"/>
      <c r="E41" s="90"/>
      <c r="F41" s="126"/>
      <c r="G41" s="128"/>
      <c r="H41" s="97"/>
    </row>
    <row r="42" spans="1:8" ht="14.25">
      <c r="A42" s="98"/>
      <c r="B42" s="98"/>
      <c r="C42" s="98"/>
      <c r="D42" s="140"/>
      <c r="E42" s="90"/>
      <c r="F42" s="126"/>
      <c r="G42" s="128"/>
      <c r="H42" s="97"/>
    </row>
    <row r="43" spans="1:8" ht="14.25">
      <c r="A43" s="98"/>
      <c r="B43" s="98"/>
      <c r="C43" s="98"/>
      <c r="D43" s="140"/>
      <c r="E43" s="90"/>
      <c r="F43" s="126"/>
      <c r="G43" s="128"/>
      <c r="H43" s="97"/>
    </row>
    <row r="44" spans="1:8" ht="14.25">
      <c r="A44" s="98"/>
      <c r="B44" s="98"/>
      <c r="C44" s="98"/>
      <c r="D44" s="140"/>
      <c r="E44" s="90"/>
      <c r="F44" s="126"/>
      <c r="G44" s="128"/>
      <c r="H44" s="97"/>
    </row>
    <row r="45" spans="1:8" ht="14.25">
      <c r="A45" s="98"/>
      <c r="B45" s="98"/>
      <c r="C45" s="98"/>
      <c r="D45" s="140"/>
      <c r="E45" s="90"/>
      <c r="F45" s="126"/>
      <c r="G45" s="128"/>
      <c r="H45" s="97"/>
    </row>
    <row r="46" spans="1:8" ht="14.25">
      <c r="A46" s="98"/>
      <c r="B46" s="98"/>
      <c r="C46" s="98"/>
      <c r="D46" s="140"/>
      <c r="E46" s="90"/>
      <c r="F46" s="126"/>
      <c r="G46" s="128"/>
      <c r="H46" s="97"/>
    </row>
    <row r="47" spans="1:8" ht="14.25">
      <c r="A47" s="98"/>
      <c r="B47" s="98"/>
      <c r="C47" s="98"/>
      <c r="D47" s="140"/>
      <c r="E47" s="90"/>
      <c r="F47" s="126"/>
      <c r="G47" s="128"/>
      <c r="H47" s="97"/>
    </row>
    <row r="48" spans="1:8" ht="14.25">
      <c r="A48" s="98"/>
      <c r="B48" s="98"/>
      <c r="C48" s="98"/>
      <c r="D48" s="140"/>
      <c r="E48" s="90"/>
      <c r="F48" s="126"/>
      <c r="G48" s="128"/>
      <c r="H48" s="97"/>
    </row>
    <row r="49" spans="1:8" ht="14.25">
      <c r="A49" s="98"/>
      <c r="B49" s="98"/>
      <c r="C49" s="98"/>
      <c r="D49" s="140"/>
      <c r="E49" s="90"/>
      <c r="F49" s="126"/>
      <c r="G49" s="128"/>
      <c r="H49" s="97"/>
    </row>
    <row r="50" spans="1:8" ht="14.25">
      <c r="A50" s="98"/>
      <c r="B50" s="98"/>
      <c r="C50" s="98"/>
      <c r="D50" s="140"/>
      <c r="E50" s="90"/>
      <c r="F50" s="126"/>
      <c r="G50" s="128"/>
      <c r="H50" s="97"/>
    </row>
    <row r="51" spans="1:8" ht="14.25">
      <c r="A51" s="98"/>
      <c r="B51" s="98"/>
      <c r="C51" s="98"/>
      <c r="D51" s="140"/>
      <c r="E51" s="90"/>
      <c r="F51" s="126"/>
      <c r="G51" s="128"/>
      <c r="H51" s="97"/>
    </row>
    <row r="52" spans="1:8" ht="14.25">
      <c r="A52" s="98"/>
      <c r="B52" s="98"/>
      <c r="C52" s="98"/>
      <c r="D52" s="140"/>
      <c r="E52" s="90"/>
      <c r="F52" s="126"/>
      <c r="G52" s="128"/>
      <c r="H52" s="97"/>
    </row>
    <row r="53" spans="1:8" ht="14.25">
      <c r="A53" s="98"/>
      <c r="B53" s="98"/>
      <c r="C53" s="98"/>
      <c r="D53" s="140"/>
      <c r="E53" s="90"/>
      <c r="F53" s="126"/>
      <c r="G53" s="128"/>
      <c r="H53" s="97"/>
    </row>
    <row r="54" spans="1:8" ht="14.25">
      <c r="A54" s="98"/>
      <c r="B54" s="98"/>
      <c r="C54" s="98"/>
      <c r="D54" s="140"/>
      <c r="E54" s="95"/>
      <c r="F54" s="95"/>
      <c r="G54" s="128"/>
      <c r="H54" s="97"/>
    </row>
    <row r="55" spans="1:8" ht="14.25">
      <c r="A55" s="141"/>
      <c r="B55" s="141"/>
      <c r="C55" s="131"/>
      <c r="D55" s="142"/>
      <c r="E55" s="143"/>
      <c r="F55" s="95"/>
      <c r="G55" s="128"/>
      <c r="H55" s="97"/>
    </row>
    <row r="56" spans="1:8" ht="14.25">
      <c r="A56" s="98"/>
      <c r="B56" s="98"/>
      <c r="C56" s="98"/>
      <c r="D56" s="140"/>
      <c r="E56" s="95"/>
      <c r="F56" s="95"/>
      <c r="G56" s="128"/>
      <c r="H56" s="97"/>
    </row>
    <row r="57" spans="1:8" ht="14.25">
      <c r="A57" s="98"/>
      <c r="B57" s="95"/>
      <c r="C57" s="98"/>
      <c r="D57" s="101"/>
      <c r="E57" s="95"/>
      <c r="F57" s="102"/>
      <c r="G57" s="128"/>
      <c r="H57" s="97"/>
    </row>
    <row r="58" spans="1:8" ht="14.25">
      <c r="A58" s="98"/>
      <c r="B58" s="95"/>
      <c r="C58" s="98"/>
      <c r="D58" s="101"/>
      <c r="E58" s="95"/>
      <c r="F58" s="102"/>
      <c r="G58" s="128"/>
      <c r="H58" s="97"/>
    </row>
    <row r="59" spans="1:7" ht="14.25">
      <c r="A59" s="9" t="s">
        <v>2</v>
      </c>
      <c r="E59" s="7"/>
      <c r="F59" s="52"/>
      <c r="G59" s="48">
        <f>SUM(G10:G58)</f>
        <v>1350</v>
      </c>
    </row>
    <row r="60" spans="5:7" ht="14.25">
      <c r="E60" s="7"/>
      <c r="F60" s="7"/>
      <c r="G60" s="1"/>
    </row>
    <row r="61" spans="1:7" ht="14.25">
      <c r="A61" s="866" t="s">
        <v>12</v>
      </c>
      <c r="B61" s="866"/>
      <c r="C61" s="866"/>
      <c r="D61" s="866"/>
      <c r="E61" s="866"/>
      <c r="F61" s="866"/>
      <c r="G61" s="866"/>
    </row>
  </sheetData>
  <sheetProtection/>
  <autoFilter ref="A9:H27"/>
  <mergeCells count="6">
    <mergeCell ref="A7:G7"/>
    <mergeCell ref="A61:G61"/>
    <mergeCell ref="A2:G2"/>
    <mergeCell ref="A4:G4"/>
    <mergeCell ref="A5:G5"/>
    <mergeCell ref="A6:G6"/>
  </mergeCells>
  <hyperlinks>
    <hyperlink ref="E13" r:id="rId1" display="www.revistasrd.ro "/>
    <hyperlink ref="E21" r:id="rId2" display="http://www.rjlm.ro/index.php/editorialboard"/>
    <hyperlink ref="E25" r:id="rId3" display="http://www.amtsibiu.ro/editorial-board"/>
    <hyperlink ref="E17" r:id="rId4" display="http://www.politicidesanatate.ro/despre-noi/board/"/>
    <hyperlink ref="E14" r:id="rId5" display="http://www.alliedacademies.org/current-pediatrics/current-issue.php"/>
    <hyperlink ref="E15" r:id="rId6" display="http://rjr.com.ro/editorial-council/"/>
    <hyperlink ref="E22" r:id="rId7" display="www.revanatomie.ro"/>
    <hyperlink ref="E24" r:id="rId8" display="www.amtsibiu.ro"/>
    <hyperlink ref="E23" r:id="rId9" display="www.amtsibiu.ro"/>
    <hyperlink ref="E18" r:id="rId10" display="http://webbut.unitbv.ro/Bulletin/Series VI/Scientific_Com6.html"/>
    <hyperlink ref="E16" r:id="rId11" display="www.amtsibiu.ro"/>
    <hyperlink ref="E26" r:id="rId12" display="www.amtsibiu.ro"/>
    <hyperlink ref="E27" r:id="rId13" display="www.dentaltarget.ro"/>
  </hyperlinks>
  <printOptions/>
  <pageMargins left="0.511811023622047" right="0.31496062992126" top="0.16" bottom="0" header="0" footer="0"/>
  <pageSetup horizontalDpi="200" verticalDpi="200" orientation="landscape" paperSize="9" r:id="rId14"/>
</worksheet>
</file>

<file path=xl/worksheets/sheet16.xml><?xml version="1.0" encoding="utf-8"?>
<worksheet xmlns="http://schemas.openxmlformats.org/spreadsheetml/2006/main" xmlns:r="http://schemas.openxmlformats.org/officeDocument/2006/relationships">
  <dimension ref="A2:H65"/>
  <sheetViews>
    <sheetView zoomScale="80" zoomScaleNormal="80" zoomScalePageLayoutView="0" workbookViewId="0" topLeftCell="A28">
      <selection activeCell="I11" sqref="I11"/>
    </sheetView>
  </sheetViews>
  <sheetFormatPr defaultColWidth="9.140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
      <c r="A2" s="818" t="s">
        <v>220</v>
      </c>
      <c r="B2" s="879"/>
      <c r="C2" s="879"/>
      <c r="D2" s="879"/>
      <c r="E2" s="879"/>
      <c r="F2" s="879"/>
      <c r="G2" s="880"/>
    </row>
    <row r="3" spans="1:7" s="4" customFormat="1" ht="15">
      <c r="A3" s="13"/>
      <c r="B3" s="13"/>
      <c r="C3" s="13"/>
      <c r="D3" s="13"/>
      <c r="E3" s="13"/>
      <c r="F3" s="13"/>
      <c r="G3" s="13"/>
    </row>
    <row r="4" spans="1:7" s="4" customFormat="1" ht="14.25">
      <c r="A4" s="830" t="s">
        <v>52</v>
      </c>
      <c r="B4" s="830"/>
      <c r="C4" s="830"/>
      <c r="D4" s="830"/>
      <c r="E4" s="830"/>
      <c r="F4" s="830"/>
      <c r="G4" s="830"/>
    </row>
    <row r="5" spans="1:7" s="4" customFormat="1" ht="14.25">
      <c r="A5" s="830" t="s">
        <v>218</v>
      </c>
      <c r="B5" s="830"/>
      <c r="C5" s="830"/>
      <c r="D5" s="830"/>
      <c r="E5" s="830"/>
      <c r="F5" s="830"/>
      <c r="G5" s="830"/>
    </row>
    <row r="6" spans="1:7" s="4" customFormat="1" ht="80.25" customHeight="1">
      <c r="A6" s="834" t="s">
        <v>221</v>
      </c>
      <c r="B6" s="835"/>
      <c r="C6" s="835"/>
      <c r="D6" s="835"/>
      <c r="E6" s="835"/>
      <c r="F6" s="835"/>
      <c r="G6" s="836"/>
    </row>
    <row r="7" spans="1:7" s="4" customFormat="1" ht="53.25" customHeight="1">
      <c r="A7" s="881" t="s">
        <v>222</v>
      </c>
      <c r="B7" s="835"/>
      <c r="C7" s="835"/>
      <c r="D7" s="835"/>
      <c r="E7" s="835"/>
      <c r="F7" s="835"/>
      <c r="G7" s="836"/>
    </row>
    <row r="8" spans="1:7" s="4" customFormat="1" ht="14.25">
      <c r="A8" s="5"/>
      <c r="B8" s="5"/>
      <c r="C8" s="6"/>
      <c r="D8" s="6"/>
      <c r="E8" s="6"/>
      <c r="F8" s="6"/>
      <c r="G8" s="5"/>
    </row>
    <row r="9" spans="1:8" s="4" customFormat="1" ht="27">
      <c r="A9" s="38" t="s">
        <v>22</v>
      </c>
      <c r="B9" s="37" t="s">
        <v>25</v>
      </c>
      <c r="C9" s="42" t="s">
        <v>219</v>
      </c>
      <c r="D9" s="42" t="s">
        <v>223</v>
      </c>
      <c r="E9" s="42" t="s">
        <v>224</v>
      </c>
      <c r="F9" s="42" t="s">
        <v>54</v>
      </c>
      <c r="G9" s="42" t="s">
        <v>24</v>
      </c>
      <c r="H9" s="89" t="s">
        <v>301</v>
      </c>
    </row>
    <row r="10" spans="1:8" ht="27">
      <c r="A10" s="98" t="s">
        <v>314</v>
      </c>
      <c r="B10" s="95" t="s">
        <v>311</v>
      </c>
      <c r="C10" s="167" t="s">
        <v>313</v>
      </c>
      <c r="D10" s="497" t="s">
        <v>315</v>
      </c>
      <c r="E10" s="168">
        <v>42826</v>
      </c>
      <c r="F10" s="144">
        <v>25</v>
      </c>
      <c r="G10" s="128">
        <v>25</v>
      </c>
      <c r="H10" s="97" t="s">
        <v>314</v>
      </c>
    </row>
    <row r="11" spans="1:8" ht="96">
      <c r="A11" s="169" t="s">
        <v>136</v>
      </c>
      <c r="B11" s="170" t="s">
        <v>311</v>
      </c>
      <c r="C11" s="167" t="s">
        <v>498</v>
      </c>
      <c r="D11" s="167" t="s">
        <v>499</v>
      </c>
      <c r="E11" s="191">
        <v>42948</v>
      </c>
      <c r="F11" s="188">
        <v>50</v>
      </c>
      <c r="G11" s="189">
        <v>50</v>
      </c>
      <c r="H11" s="97" t="s">
        <v>358</v>
      </c>
    </row>
    <row r="12" spans="1:8" ht="54.75">
      <c r="A12" s="169" t="s">
        <v>136</v>
      </c>
      <c r="B12" s="170" t="s">
        <v>311</v>
      </c>
      <c r="C12" s="167" t="s">
        <v>500</v>
      </c>
      <c r="D12" s="167" t="s">
        <v>501</v>
      </c>
      <c r="E12" s="191">
        <v>43008</v>
      </c>
      <c r="F12" s="190">
        <v>50</v>
      </c>
      <c r="G12" s="189">
        <v>50</v>
      </c>
      <c r="H12" s="97" t="s">
        <v>358</v>
      </c>
    </row>
    <row r="13" spans="1:8" ht="54.75">
      <c r="A13" s="169" t="s">
        <v>136</v>
      </c>
      <c r="B13" s="170" t="s">
        <v>311</v>
      </c>
      <c r="C13" s="167" t="s">
        <v>502</v>
      </c>
      <c r="D13" s="167" t="s">
        <v>503</v>
      </c>
      <c r="E13" s="191">
        <v>42926</v>
      </c>
      <c r="F13" s="190">
        <v>25</v>
      </c>
      <c r="G13" s="189">
        <v>25</v>
      </c>
      <c r="H13" s="97" t="s">
        <v>358</v>
      </c>
    </row>
    <row r="14" spans="1:8" ht="138">
      <c r="A14" s="169" t="s">
        <v>136</v>
      </c>
      <c r="B14" s="170" t="s">
        <v>311</v>
      </c>
      <c r="C14" s="167" t="s">
        <v>504</v>
      </c>
      <c r="D14" s="167" t="s">
        <v>505</v>
      </c>
      <c r="E14" s="191">
        <v>43067</v>
      </c>
      <c r="F14" s="190">
        <v>25</v>
      </c>
      <c r="G14" s="189">
        <v>25</v>
      </c>
      <c r="H14" s="97" t="s">
        <v>358</v>
      </c>
    </row>
    <row r="15" spans="1:8" ht="151.5">
      <c r="A15" s="169" t="s">
        <v>136</v>
      </c>
      <c r="B15" s="170" t="s">
        <v>311</v>
      </c>
      <c r="C15" s="167" t="s">
        <v>506</v>
      </c>
      <c r="D15" s="167" t="s">
        <v>507</v>
      </c>
      <c r="E15" s="191">
        <v>42887</v>
      </c>
      <c r="F15" s="190">
        <v>25</v>
      </c>
      <c r="G15" s="189">
        <v>25</v>
      </c>
      <c r="H15" s="97" t="s">
        <v>358</v>
      </c>
    </row>
    <row r="16" spans="1:8" ht="220.5">
      <c r="A16" s="169" t="s">
        <v>136</v>
      </c>
      <c r="B16" s="170" t="s">
        <v>311</v>
      </c>
      <c r="C16" s="167" t="s">
        <v>508</v>
      </c>
      <c r="D16" s="167" t="s">
        <v>509</v>
      </c>
      <c r="E16" s="191">
        <v>42921</v>
      </c>
      <c r="F16" s="190">
        <v>25</v>
      </c>
      <c r="G16" s="189">
        <v>25</v>
      </c>
      <c r="H16" s="97" t="s">
        <v>358</v>
      </c>
    </row>
    <row r="17" spans="1:8" ht="14.25">
      <c r="A17" s="98" t="s">
        <v>586</v>
      </c>
      <c r="B17" s="95" t="s">
        <v>311</v>
      </c>
      <c r="C17" s="112" t="s">
        <v>589</v>
      </c>
      <c r="D17" s="463" t="s">
        <v>590</v>
      </c>
      <c r="E17" s="95">
        <v>2017</v>
      </c>
      <c r="F17" s="144">
        <v>50</v>
      </c>
      <c r="G17" s="128">
        <v>50</v>
      </c>
      <c r="H17" s="97" t="s">
        <v>535</v>
      </c>
    </row>
    <row r="18" spans="1:8" ht="41.25">
      <c r="A18" s="98" t="s">
        <v>586</v>
      </c>
      <c r="B18" s="95" t="s">
        <v>311</v>
      </c>
      <c r="C18" s="112" t="s">
        <v>591</v>
      </c>
      <c r="D18" s="463" t="s">
        <v>592</v>
      </c>
      <c r="E18" s="95">
        <v>2017</v>
      </c>
      <c r="F18" s="145">
        <v>50</v>
      </c>
      <c r="G18" s="128">
        <v>50</v>
      </c>
      <c r="H18" s="97" t="s">
        <v>535</v>
      </c>
    </row>
    <row r="19" spans="1:8" ht="69">
      <c r="A19" s="98" t="s">
        <v>697</v>
      </c>
      <c r="B19" s="95" t="s">
        <v>634</v>
      </c>
      <c r="C19" s="112" t="s">
        <v>728</v>
      </c>
      <c r="D19" s="112" t="s">
        <v>729</v>
      </c>
      <c r="E19" s="95" t="s">
        <v>730</v>
      </c>
      <c r="F19" s="144">
        <v>50</v>
      </c>
      <c r="G19" s="199">
        <v>50</v>
      </c>
      <c r="H19" s="97" t="s">
        <v>652</v>
      </c>
    </row>
    <row r="20" spans="1:8" ht="69">
      <c r="A20" s="98" t="s">
        <v>697</v>
      </c>
      <c r="B20" s="95" t="s">
        <v>634</v>
      </c>
      <c r="C20" s="112" t="s">
        <v>731</v>
      </c>
      <c r="D20" s="112" t="s">
        <v>729</v>
      </c>
      <c r="E20" s="95" t="s">
        <v>732</v>
      </c>
      <c r="F20" s="145">
        <v>50</v>
      </c>
      <c r="G20" s="199">
        <v>50</v>
      </c>
      <c r="H20" s="97" t="s">
        <v>652</v>
      </c>
    </row>
    <row r="21" spans="1:8" ht="54.75">
      <c r="A21" s="98" t="s">
        <v>697</v>
      </c>
      <c r="B21" s="95" t="s">
        <v>634</v>
      </c>
      <c r="C21" s="112" t="s">
        <v>733</v>
      </c>
      <c r="D21" s="112" t="s">
        <v>729</v>
      </c>
      <c r="E21" s="95" t="s">
        <v>734</v>
      </c>
      <c r="F21" s="145">
        <v>50</v>
      </c>
      <c r="G21" s="199">
        <v>50</v>
      </c>
      <c r="H21" s="97" t="s">
        <v>652</v>
      </c>
    </row>
    <row r="22" spans="1:8" ht="69">
      <c r="A22" s="98" t="s">
        <v>697</v>
      </c>
      <c r="B22" s="95" t="s">
        <v>634</v>
      </c>
      <c r="C22" s="112" t="s">
        <v>735</v>
      </c>
      <c r="D22" s="112" t="s">
        <v>729</v>
      </c>
      <c r="E22" s="200">
        <v>42843</v>
      </c>
      <c r="F22" s="145">
        <v>50</v>
      </c>
      <c r="G22" s="199">
        <v>50</v>
      </c>
      <c r="H22" s="97" t="s">
        <v>652</v>
      </c>
    </row>
    <row r="23" spans="1:8" ht="27">
      <c r="A23" s="98" t="s">
        <v>933</v>
      </c>
      <c r="B23" s="95" t="s">
        <v>311</v>
      </c>
      <c r="C23" s="112" t="s">
        <v>934</v>
      </c>
      <c r="D23" s="463" t="s">
        <v>935</v>
      </c>
      <c r="E23" s="95" t="s">
        <v>936</v>
      </c>
      <c r="F23" s="144"/>
      <c r="G23" s="199">
        <v>25</v>
      </c>
      <c r="H23" s="97" t="s">
        <v>185</v>
      </c>
    </row>
    <row r="24" spans="1:8" ht="27">
      <c r="A24" s="98" t="s">
        <v>1077</v>
      </c>
      <c r="B24" s="95" t="s">
        <v>311</v>
      </c>
      <c r="C24" s="112" t="s">
        <v>1115</v>
      </c>
      <c r="D24" s="112" t="s">
        <v>1116</v>
      </c>
      <c r="E24" s="95" t="s">
        <v>1117</v>
      </c>
      <c r="F24" s="144">
        <v>25</v>
      </c>
      <c r="G24" s="199">
        <v>25</v>
      </c>
      <c r="H24" s="97" t="s">
        <v>1082</v>
      </c>
    </row>
    <row r="25" spans="1:8" ht="82.5">
      <c r="A25" s="98" t="s">
        <v>876</v>
      </c>
      <c r="B25" s="95" t="s">
        <v>1461</v>
      </c>
      <c r="C25" s="112" t="s">
        <v>879</v>
      </c>
      <c r="D25" s="112" t="s">
        <v>880</v>
      </c>
      <c r="E25" s="95" t="s">
        <v>881</v>
      </c>
      <c r="F25" s="144">
        <v>25</v>
      </c>
      <c r="G25" s="199">
        <v>25</v>
      </c>
      <c r="H25" s="97" t="s">
        <v>495</v>
      </c>
    </row>
    <row r="26" spans="1:8" ht="27">
      <c r="A26" s="98" t="s">
        <v>864</v>
      </c>
      <c r="B26" s="95" t="s">
        <v>1461</v>
      </c>
      <c r="C26" s="112" t="s">
        <v>882</v>
      </c>
      <c r="D26" s="112" t="s">
        <v>883</v>
      </c>
      <c r="E26" s="95" t="s">
        <v>884</v>
      </c>
      <c r="F26" s="144">
        <v>25</v>
      </c>
      <c r="G26" s="199">
        <v>25</v>
      </c>
      <c r="H26" s="97" t="s">
        <v>492</v>
      </c>
    </row>
    <row r="27" spans="1:8" ht="54.75">
      <c r="A27" s="98" t="s">
        <v>864</v>
      </c>
      <c r="B27" s="95" t="s">
        <v>1461</v>
      </c>
      <c r="C27" s="112" t="s">
        <v>885</v>
      </c>
      <c r="D27" s="112" t="s">
        <v>886</v>
      </c>
      <c r="E27" s="95" t="s">
        <v>887</v>
      </c>
      <c r="F27" s="145">
        <v>25</v>
      </c>
      <c r="G27" s="199">
        <v>25</v>
      </c>
      <c r="H27" s="97" t="s">
        <v>492</v>
      </c>
    </row>
    <row r="28" spans="1:8" ht="41.25">
      <c r="A28" s="98" t="s">
        <v>1447</v>
      </c>
      <c r="B28" s="95" t="s">
        <v>1461</v>
      </c>
      <c r="C28" s="112" t="s">
        <v>888</v>
      </c>
      <c r="D28" s="112" t="s">
        <v>997</v>
      </c>
      <c r="E28" s="95" t="s">
        <v>889</v>
      </c>
      <c r="F28" s="144">
        <v>25</v>
      </c>
      <c r="G28" s="199">
        <v>25</v>
      </c>
      <c r="H28" s="97" t="s">
        <v>1447</v>
      </c>
    </row>
    <row r="29" spans="1:8" ht="41.25">
      <c r="A29" s="98" t="s">
        <v>2765</v>
      </c>
      <c r="B29" s="95" t="s">
        <v>132</v>
      </c>
      <c r="C29" s="112" t="s">
        <v>3071</v>
      </c>
      <c r="D29" s="112" t="s">
        <v>2767</v>
      </c>
      <c r="E29" s="95" t="s">
        <v>3072</v>
      </c>
      <c r="F29" s="144">
        <v>25</v>
      </c>
      <c r="G29" s="199">
        <v>25</v>
      </c>
      <c r="H29" s="97" t="s">
        <v>2697</v>
      </c>
    </row>
    <row r="30" spans="1:8" ht="41.25">
      <c r="A30" s="98" t="s">
        <v>2765</v>
      </c>
      <c r="B30" s="95" t="s">
        <v>132</v>
      </c>
      <c r="C30" s="112" t="s">
        <v>3073</v>
      </c>
      <c r="D30" s="468" t="s">
        <v>3074</v>
      </c>
      <c r="E30" s="95" t="s">
        <v>3075</v>
      </c>
      <c r="F30" s="144">
        <v>25</v>
      </c>
      <c r="G30" s="199">
        <v>25</v>
      </c>
      <c r="H30" s="97" t="s">
        <v>2697</v>
      </c>
    </row>
    <row r="31" spans="1:8" ht="27">
      <c r="A31" s="98" t="s">
        <v>2765</v>
      </c>
      <c r="B31" s="95" t="s">
        <v>132</v>
      </c>
      <c r="C31" s="131" t="s">
        <v>3076</v>
      </c>
      <c r="D31" s="441" t="s">
        <v>3077</v>
      </c>
      <c r="E31" s="95"/>
      <c r="F31" s="145">
        <v>25</v>
      </c>
      <c r="G31" s="199">
        <v>25</v>
      </c>
      <c r="H31" s="97" t="s">
        <v>2697</v>
      </c>
    </row>
    <row r="32" spans="1:8" ht="41.25">
      <c r="A32" s="98" t="s">
        <v>2765</v>
      </c>
      <c r="B32" s="95" t="s">
        <v>132</v>
      </c>
      <c r="C32" s="112" t="s">
        <v>3078</v>
      </c>
      <c r="D32" s="260" t="s">
        <v>3079</v>
      </c>
      <c r="E32" s="95" t="s">
        <v>3080</v>
      </c>
      <c r="F32" s="145">
        <v>25</v>
      </c>
      <c r="G32" s="199">
        <v>25</v>
      </c>
      <c r="H32" s="97" t="s">
        <v>2697</v>
      </c>
    </row>
    <row r="33" spans="1:8" ht="96">
      <c r="A33" s="98" t="s">
        <v>2765</v>
      </c>
      <c r="B33" s="95" t="s">
        <v>132</v>
      </c>
      <c r="C33" s="496" t="s">
        <v>3081</v>
      </c>
      <c r="D33" s="468" t="s">
        <v>3082</v>
      </c>
      <c r="E33" s="95"/>
      <c r="F33" s="261">
        <v>50</v>
      </c>
      <c r="G33" s="262">
        <v>50</v>
      </c>
      <c r="H33" s="97" t="s">
        <v>2697</v>
      </c>
    </row>
    <row r="34" spans="1:8" ht="14.25">
      <c r="A34" s="98" t="s">
        <v>2143</v>
      </c>
      <c r="B34" s="95" t="s">
        <v>311</v>
      </c>
      <c r="C34" s="112" t="s">
        <v>3083</v>
      </c>
      <c r="D34" s="468" t="s">
        <v>3084</v>
      </c>
      <c r="E34" s="263">
        <v>42785</v>
      </c>
      <c r="F34" s="144">
        <v>50</v>
      </c>
      <c r="G34" s="199">
        <v>50</v>
      </c>
      <c r="H34" s="97" t="s">
        <v>2143</v>
      </c>
    </row>
    <row r="35" spans="1:8" ht="14.25">
      <c r="A35" s="98"/>
      <c r="B35" s="95"/>
      <c r="C35" s="112"/>
      <c r="D35" s="112"/>
      <c r="E35" s="95"/>
      <c r="F35" s="144"/>
      <c r="G35" s="128"/>
      <c r="H35" s="97"/>
    </row>
    <row r="36" spans="1:8" ht="14.25">
      <c r="A36" s="98"/>
      <c r="B36" s="95"/>
      <c r="C36" s="112"/>
      <c r="D36" s="112"/>
      <c r="E36" s="95"/>
      <c r="F36" s="144"/>
      <c r="G36" s="128"/>
      <c r="H36" s="97"/>
    </row>
    <row r="37" spans="1:8" ht="14.25">
      <c r="A37" s="98"/>
      <c r="B37" s="95"/>
      <c r="C37" s="112"/>
      <c r="D37" s="112"/>
      <c r="E37" s="95"/>
      <c r="F37" s="144"/>
      <c r="G37" s="128"/>
      <c r="H37" s="97"/>
    </row>
    <row r="38" spans="1:8" ht="14.25">
      <c r="A38" s="98"/>
      <c r="B38" s="95"/>
      <c r="C38" s="112"/>
      <c r="D38" s="112"/>
      <c r="E38" s="95"/>
      <c r="F38" s="144"/>
      <c r="G38" s="128"/>
      <c r="H38" s="97"/>
    </row>
    <row r="39" spans="1:8" ht="14.25">
      <c r="A39" s="98"/>
      <c r="B39" s="95"/>
      <c r="C39" s="112"/>
      <c r="D39" s="112"/>
      <c r="E39" s="95"/>
      <c r="F39" s="144"/>
      <c r="G39" s="128"/>
      <c r="H39" s="97"/>
    </row>
    <row r="40" spans="1:8" ht="14.25">
      <c r="A40" s="98"/>
      <c r="B40" s="95"/>
      <c r="C40" s="112"/>
      <c r="D40" s="112"/>
      <c r="E40" s="95"/>
      <c r="F40" s="144"/>
      <c r="G40" s="128"/>
      <c r="H40" s="97"/>
    </row>
    <row r="41" spans="1:8" ht="14.25">
      <c r="A41" s="98"/>
      <c r="B41" s="95"/>
      <c r="C41" s="112"/>
      <c r="D41" s="112"/>
      <c r="E41" s="95"/>
      <c r="F41" s="144"/>
      <c r="G41" s="128"/>
      <c r="H41" s="97"/>
    </row>
    <row r="42" spans="1:8" ht="14.25">
      <c r="A42" s="98"/>
      <c r="B42" s="95"/>
      <c r="C42" s="112"/>
      <c r="D42" s="112"/>
      <c r="E42" s="95"/>
      <c r="F42" s="144"/>
      <c r="G42" s="128"/>
      <c r="H42" s="97"/>
    </row>
    <row r="43" spans="1:8" ht="14.25">
      <c r="A43" s="98"/>
      <c r="B43" s="95"/>
      <c r="C43" s="112"/>
      <c r="D43" s="112"/>
      <c r="E43" s="95"/>
      <c r="F43" s="144"/>
      <c r="G43" s="128"/>
      <c r="H43" s="97"/>
    </row>
    <row r="44" spans="1:8" ht="14.25">
      <c r="A44" s="98"/>
      <c r="B44" s="95"/>
      <c r="C44" s="112"/>
      <c r="D44" s="112"/>
      <c r="E44" s="95"/>
      <c r="F44" s="144"/>
      <c r="G44" s="128"/>
      <c r="H44" s="97"/>
    </row>
    <row r="45" spans="1:8" ht="14.25">
      <c r="A45" s="98"/>
      <c r="B45" s="95"/>
      <c r="C45" s="112"/>
      <c r="D45" s="112"/>
      <c r="E45" s="95"/>
      <c r="F45" s="144"/>
      <c r="G45" s="128"/>
      <c r="H45" s="97"/>
    </row>
    <row r="46" spans="1:8" ht="14.25">
      <c r="A46" s="98"/>
      <c r="B46" s="95"/>
      <c r="C46" s="112"/>
      <c r="D46" s="112"/>
      <c r="E46" s="95"/>
      <c r="F46" s="144"/>
      <c r="G46" s="128"/>
      <c r="H46" s="97"/>
    </row>
    <row r="47" spans="1:8" ht="14.25">
      <c r="A47" s="98"/>
      <c r="B47" s="95"/>
      <c r="C47" s="112"/>
      <c r="D47" s="112"/>
      <c r="E47" s="95"/>
      <c r="F47" s="144"/>
      <c r="G47" s="128"/>
      <c r="H47" s="97"/>
    </row>
    <row r="48" spans="1:8" ht="14.25">
      <c r="A48" s="98"/>
      <c r="B48" s="95"/>
      <c r="C48" s="112"/>
      <c r="D48" s="112"/>
      <c r="E48" s="95"/>
      <c r="F48" s="144"/>
      <c r="G48" s="128"/>
      <c r="H48" s="97"/>
    </row>
    <row r="49" spans="1:8" ht="14.25">
      <c r="A49" s="98"/>
      <c r="B49" s="95"/>
      <c r="C49" s="112"/>
      <c r="D49" s="112"/>
      <c r="E49" s="95"/>
      <c r="F49" s="144"/>
      <c r="G49" s="128"/>
      <c r="H49" s="97"/>
    </row>
    <row r="50" spans="1:8" ht="14.25">
      <c r="A50" s="98"/>
      <c r="B50" s="95"/>
      <c r="C50" s="112"/>
      <c r="D50" s="112"/>
      <c r="E50" s="95"/>
      <c r="F50" s="144"/>
      <c r="G50" s="128"/>
      <c r="H50" s="97"/>
    </row>
    <row r="51" spans="1:8" ht="14.25">
      <c r="A51" s="98"/>
      <c r="B51" s="95"/>
      <c r="C51" s="112"/>
      <c r="D51" s="112"/>
      <c r="E51" s="95"/>
      <c r="F51" s="144"/>
      <c r="G51" s="128"/>
      <c r="H51" s="97"/>
    </row>
    <row r="52" spans="1:8" ht="14.25">
      <c r="A52" s="98"/>
      <c r="B52" s="95"/>
      <c r="C52" s="112"/>
      <c r="D52" s="112"/>
      <c r="E52" s="95"/>
      <c r="F52" s="144"/>
      <c r="G52" s="128"/>
      <c r="H52" s="97"/>
    </row>
    <row r="53" spans="1:8" ht="14.25">
      <c r="A53" s="98"/>
      <c r="B53" s="95"/>
      <c r="C53" s="112"/>
      <c r="D53" s="112"/>
      <c r="E53" s="95"/>
      <c r="F53" s="144"/>
      <c r="G53" s="128"/>
      <c r="H53" s="97"/>
    </row>
    <row r="54" spans="1:8" ht="14.25">
      <c r="A54" s="98"/>
      <c r="B54" s="95"/>
      <c r="C54" s="112"/>
      <c r="D54" s="112"/>
      <c r="E54" s="95"/>
      <c r="F54" s="144"/>
      <c r="G54" s="128"/>
      <c r="H54" s="97"/>
    </row>
    <row r="55" spans="1:8" ht="14.25">
      <c r="A55" s="98"/>
      <c r="B55" s="95"/>
      <c r="C55" s="112"/>
      <c r="D55" s="112"/>
      <c r="E55" s="95"/>
      <c r="F55" s="145"/>
      <c r="G55" s="128"/>
      <c r="H55" s="97"/>
    </row>
    <row r="56" spans="1:8" ht="14.25">
      <c r="A56" s="98"/>
      <c r="B56" s="95"/>
      <c r="C56" s="112"/>
      <c r="D56" s="112"/>
      <c r="E56" s="95"/>
      <c r="F56" s="145"/>
      <c r="G56" s="128"/>
      <c r="H56" s="97"/>
    </row>
    <row r="57" spans="1:8" ht="14.25">
      <c r="A57" s="98"/>
      <c r="B57" s="95"/>
      <c r="C57" s="112"/>
      <c r="D57" s="112"/>
      <c r="E57" s="95"/>
      <c r="F57" s="145"/>
      <c r="G57" s="128"/>
      <c r="H57" s="97"/>
    </row>
    <row r="58" spans="1:8" ht="14.25">
      <c r="A58" s="98"/>
      <c r="B58" s="95"/>
      <c r="C58" s="112"/>
      <c r="D58" s="112"/>
      <c r="E58" s="95"/>
      <c r="F58" s="145"/>
      <c r="G58" s="128"/>
      <c r="H58" s="97"/>
    </row>
    <row r="59" spans="1:8" ht="14.25">
      <c r="A59" s="98"/>
      <c r="B59" s="95"/>
      <c r="C59" s="112"/>
      <c r="D59" s="112"/>
      <c r="E59" s="95"/>
      <c r="F59" s="145"/>
      <c r="G59" s="128"/>
      <c r="H59" s="97"/>
    </row>
    <row r="60" spans="1:7" ht="14.25">
      <c r="A60" s="57"/>
      <c r="B60" s="57"/>
      <c r="C60" s="20"/>
      <c r="D60" s="20"/>
      <c r="E60" s="20"/>
      <c r="F60" s="20"/>
      <c r="G60" s="49">
        <f>SUM(G10:G59)</f>
        <v>875</v>
      </c>
    </row>
    <row r="62" spans="1:7" s="2" customFormat="1" ht="15" customHeight="1">
      <c r="A62" s="817" t="s">
        <v>12</v>
      </c>
      <c r="B62" s="817"/>
      <c r="C62" s="817"/>
      <c r="D62" s="817"/>
      <c r="E62" s="817"/>
      <c r="F62" s="817"/>
      <c r="G62" s="817"/>
    </row>
    <row r="63" ht="14.25">
      <c r="F63" s="1"/>
    </row>
    <row r="65" spans="4:7" ht="14.25">
      <c r="D65" s="33"/>
      <c r="E65" s="33"/>
      <c r="F65" s="32"/>
      <c r="G65" s="32"/>
    </row>
  </sheetData>
  <sheetProtection/>
  <mergeCells count="6">
    <mergeCell ref="A2:G2"/>
    <mergeCell ref="A5:G5"/>
    <mergeCell ref="A62:G62"/>
    <mergeCell ref="A4:G4"/>
    <mergeCell ref="A6:G6"/>
    <mergeCell ref="A7:G7"/>
  </mergeCells>
  <hyperlinks>
    <hyperlink ref="D10" r:id="rId1" display="www.conferences.ulbsibiu.ro/corimf/about.html"/>
    <hyperlink ref="D17" r:id="rId2" display="http://www.acta-endo.ro/"/>
    <hyperlink ref="D18" r:id="rId3" display="http://onlinelibrary.wiley.com/journal/10.1111/(ISSN)1365-4632"/>
    <hyperlink ref="D23" r:id="rId4" display="http://fmch-journal.org/"/>
    <hyperlink ref="D32" r:id="rId5" display="http://apvs.in/wp-content/uploads/2017/06/Day-2.pdf"/>
    <hyperlink ref="D31" r:id="rId6" display="http://www.cice.com.br/"/>
    <hyperlink ref="C33" r:id="rId7" display="https://academic.oup.com/ejcts"/>
    <hyperlink ref="D33" r:id="rId8" display="https://academic.oup.com/ejcts/search-results?q=v+costache&amp;fl_SiteID=5278&amp;allJournals=1&amp;SearchSourceType=1&amp;rg_ArticleDate=01/01/2017%20TO%2012/31/2017"/>
    <hyperlink ref="D30" r:id="rId9" display="https://www.sts.org/sites/default/files/documents/53AM_ProgramGuide.pdf"/>
    <hyperlink ref="D34" r:id="rId10" display="www.kssta.org"/>
  </hyperlinks>
  <printOptions/>
  <pageMargins left="0.511811023622047" right="0.31496062992126" top="0.16" bottom="0" header="0" footer="0"/>
  <pageSetup horizontalDpi="200" verticalDpi="200" orientation="landscape" paperSize="9" r:id="rId11"/>
</worksheet>
</file>

<file path=xl/worksheets/sheet17.xml><?xml version="1.0" encoding="utf-8"?>
<worksheet xmlns="http://schemas.openxmlformats.org/spreadsheetml/2006/main" xmlns:r="http://schemas.openxmlformats.org/officeDocument/2006/relationships">
  <dimension ref="A2:J83"/>
  <sheetViews>
    <sheetView zoomScale="85" zoomScaleNormal="85" zoomScalePageLayoutView="0" workbookViewId="0" topLeftCell="A74">
      <selection activeCell="L89" sqref="L89"/>
    </sheetView>
  </sheetViews>
  <sheetFormatPr defaultColWidth="9.140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
      <c r="A2" s="818" t="s">
        <v>225</v>
      </c>
      <c r="B2" s="851"/>
      <c r="C2" s="851"/>
      <c r="D2" s="851"/>
      <c r="E2" s="851"/>
      <c r="F2" s="851"/>
      <c r="G2" s="851"/>
      <c r="H2" s="851"/>
      <c r="I2" s="852"/>
    </row>
    <row r="3" spans="1:9" ht="15">
      <c r="A3" s="12"/>
      <c r="B3" s="12"/>
      <c r="C3" s="12"/>
      <c r="D3" s="12"/>
      <c r="E3" s="12"/>
      <c r="F3" s="12"/>
      <c r="G3" s="12"/>
      <c r="H3" s="12"/>
      <c r="I3" s="12"/>
    </row>
    <row r="4" spans="1:9" ht="14.25">
      <c r="A4" s="876" t="s">
        <v>227</v>
      </c>
      <c r="B4" s="877"/>
      <c r="C4" s="877"/>
      <c r="D4" s="877"/>
      <c r="E4" s="877"/>
      <c r="F4" s="877"/>
      <c r="G4" s="877"/>
      <c r="H4" s="877"/>
      <c r="I4" s="878"/>
    </row>
    <row r="5" spans="1:9" ht="106.5" customHeight="1">
      <c r="A5" s="876" t="s">
        <v>228</v>
      </c>
      <c r="B5" s="877"/>
      <c r="C5" s="877"/>
      <c r="D5" s="877"/>
      <c r="E5" s="877"/>
      <c r="F5" s="877"/>
      <c r="G5" s="877"/>
      <c r="H5" s="877"/>
      <c r="I5" s="878"/>
    </row>
    <row r="6" spans="1:9" ht="93.75" customHeight="1">
      <c r="A6" s="876" t="s">
        <v>229</v>
      </c>
      <c r="B6" s="877"/>
      <c r="C6" s="877"/>
      <c r="D6" s="877"/>
      <c r="E6" s="877"/>
      <c r="F6" s="877"/>
      <c r="G6" s="877"/>
      <c r="H6" s="877"/>
      <c r="I6" s="878"/>
    </row>
    <row r="7" spans="1:9" ht="14.25">
      <c r="A7" s="5"/>
      <c r="B7" s="5"/>
      <c r="C7" s="6"/>
      <c r="D7" s="6"/>
      <c r="E7" s="6"/>
      <c r="F7" s="6"/>
      <c r="G7" s="6"/>
      <c r="H7" s="6"/>
      <c r="I7" s="5"/>
    </row>
    <row r="8" spans="1:10" ht="82.5">
      <c r="A8" s="42" t="s">
        <v>22</v>
      </c>
      <c r="B8" s="37" t="s">
        <v>25</v>
      </c>
      <c r="C8" s="42" t="s">
        <v>100</v>
      </c>
      <c r="D8" s="42" t="s">
        <v>230</v>
      </c>
      <c r="E8" s="42" t="s">
        <v>226</v>
      </c>
      <c r="F8" s="42" t="s">
        <v>232</v>
      </c>
      <c r="G8" s="42" t="s">
        <v>231</v>
      </c>
      <c r="H8" s="42" t="s">
        <v>54</v>
      </c>
      <c r="I8" s="42" t="s">
        <v>7</v>
      </c>
      <c r="J8" s="89" t="s">
        <v>301</v>
      </c>
    </row>
    <row r="9" spans="1:10" s="65" customFormat="1" ht="41.25">
      <c r="A9" s="171" t="s">
        <v>321</v>
      </c>
      <c r="B9" s="146" t="s">
        <v>311</v>
      </c>
      <c r="C9" s="171" t="s">
        <v>322</v>
      </c>
      <c r="D9" s="173" t="s">
        <v>324</v>
      </c>
      <c r="E9" s="503" t="s">
        <v>325</v>
      </c>
      <c r="F9" s="173" t="s">
        <v>326</v>
      </c>
      <c r="G9" s="173" t="s">
        <v>328</v>
      </c>
      <c r="H9" s="201">
        <v>50</v>
      </c>
      <c r="I9" s="501">
        <v>50</v>
      </c>
      <c r="J9" s="428" t="s">
        <v>314</v>
      </c>
    </row>
    <row r="10" spans="1:10" s="65" customFormat="1" ht="41.25">
      <c r="A10" s="171" t="s">
        <v>321</v>
      </c>
      <c r="B10" s="146" t="s">
        <v>311</v>
      </c>
      <c r="C10" s="172" t="s">
        <v>323</v>
      </c>
      <c r="D10" s="173" t="s">
        <v>324</v>
      </c>
      <c r="E10" s="499" t="s">
        <v>325</v>
      </c>
      <c r="F10" s="173" t="s">
        <v>327</v>
      </c>
      <c r="G10" s="174">
        <v>42979</v>
      </c>
      <c r="H10" s="201">
        <v>25</v>
      </c>
      <c r="I10" s="501">
        <v>25</v>
      </c>
      <c r="J10" s="428" t="s">
        <v>314</v>
      </c>
    </row>
    <row r="11" spans="1:10" s="65" customFormat="1" ht="54.75">
      <c r="A11" s="171" t="s">
        <v>136</v>
      </c>
      <c r="B11" s="173" t="s">
        <v>311</v>
      </c>
      <c r="C11" s="171" t="s">
        <v>510</v>
      </c>
      <c r="D11" s="173" t="s">
        <v>324</v>
      </c>
      <c r="E11" s="499" t="s">
        <v>511</v>
      </c>
      <c r="F11" s="173" t="s">
        <v>512</v>
      </c>
      <c r="G11" s="173" t="s">
        <v>513</v>
      </c>
      <c r="H11" s="193">
        <v>25</v>
      </c>
      <c r="I11" s="193">
        <v>25</v>
      </c>
      <c r="J11" s="428" t="s">
        <v>358</v>
      </c>
    </row>
    <row r="12" spans="1:10" s="65" customFormat="1" ht="41.25">
      <c r="A12" s="171" t="s">
        <v>136</v>
      </c>
      <c r="B12" s="173" t="s">
        <v>311</v>
      </c>
      <c r="C12" s="172" t="s">
        <v>514</v>
      </c>
      <c r="D12" s="173" t="s">
        <v>324</v>
      </c>
      <c r="E12" s="499" t="s">
        <v>515</v>
      </c>
      <c r="F12" s="173" t="s">
        <v>512</v>
      </c>
      <c r="G12" s="173" t="s">
        <v>516</v>
      </c>
      <c r="H12" s="190">
        <v>25</v>
      </c>
      <c r="I12" s="407">
        <v>25</v>
      </c>
      <c r="J12" s="428" t="s">
        <v>358</v>
      </c>
    </row>
    <row r="13" spans="1:10" s="65" customFormat="1" ht="27">
      <c r="A13" s="148" t="s">
        <v>586</v>
      </c>
      <c r="B13" s="146" t="s">
        <v>311</v>
      </c>
      <c r="C13" s="148" t="s">
        <v>593</v>
      </c>
      <c r="D13" s="146" t="s">
        <v>594</v>
      </c>
      <c r="E13" s="461" t="s">
        <v>595</v>
      </c>
      <c r="F13" s="146" t="s">
        <v>512</v>
      </c>
      <c r="G13" s="146" t="s">
        <v>596</v>
      </c>
      <c r="H13" s="201">
        <v>25</v>
      </c>
      <c r="I13" s="201">
        <v>25</v>
      </c>
      <c r="J13" s="428" t="s">
        <v>535</v>
      </c>
    </row>
    <row r="14" spans="1:10" s="65" customFormat="1" ht="41.25">
      <c r="A14" s="148" t="s">
        <v>586</v>
      </c>
      <c r="B14" s="146" t="s">
        <v>311</v>
      </c>
      <c r="C14" s="149" t="s">
        <v>597</v>
      </c>
      <c r="D14" s="146" t="s">
        <v>594</v>
      </c>
      <c r="E14" s="461" t="s">
        <v>595</v>
      </c>
      <c r="F14" s="146" t="s">
        <v>512</v>
      </c>
      <c r="G14" s="146" t="s">
        <v>598</v>
      </c>
      <c r="H14" s="145">
        <v>25</v>
      </c>
      <c r="I14" s="223">
        <v>25</v>
      </c>
      <c r="J14" s="428" t="s">
        <v>535</v>
      </c>
    </row>
    <row r="15" spans="1:10" s="65" customFormat="1" ht="69">
      <c r="A15" s="148" t="s">
        <v>697</v>
      </c>
      <c r="B15" s="146" t="s">
        <v>634</v>
      </c>
      <c r="C15" s="148" t="s">
        <v>736</v>
      </c>
      <c r="D15" s="146" t="s">
        <v>737</v>
      </c>
      <c r="E15" s="461" t="s">
        <v>738</v>
      </c>
      <c r="F15" s="146" t="s">
        <v>739</v>
      </c>
      <c r="G15" s="146" t="s">
        <v>740</v>
      </c>
      <c r="H15" s="201">
        <v>50</v>
      </c>
      <c r="I15" s="201">
        <v>50</v>
      </c>
      <c r="J15" s="428" t="s">
        <v>652</v>
      </c>
    </row>
    <row r="16" spans="1:10" s="65" customFormat="1" ht="41.25">
      <c r="A16" s="148" t="s">
        <v>772</v>
      </c>
      <c r="B16" s="146" t="s">
        <v>311</v>
      </c>
      <c r="C16" s="148" t="s">
        <v>780</v>
      </c>
      <c r="D16" s="146" t="s">
        <v>781</v>
      </c>
      <c r="E16" s="146" t="s">
        <v>782</v>
      </c>
      <c r="F16" s="146" t="s">
        <v>512</v>
      </c>
      <c r="G16" s="146" t="s">
        <v>783</v>
      </c>
      <c r="H16" s="201">
        <v>25</v>
      </c>
      <c r="I16" s="201">
        <v>25</v>
      </c>
      <c r="J16" s="428" t="s">
        <v>772</v>
      </c>
    </row>
    <row r="17" spans="1:10" s="65" customFormat="1" ht="41.25">
      <c r="A17" s="148" t="s">
        <v>826</v>
      </c>
      <c r="B17" s="146" t="s">
        <v>311</v>
      </c>
      <c r="C17" s="148" t="s">
        <v>827</v>
      </c>
      <c r="D17" s="146" t="s">
        <v>594</v>
      </c>
      <c r="E17" s="461" t="s">
        <v>828</v>
      </c>
      <c r="F17" s="146" t="s">
        <v>512</v>
      </c>
      <c r="G17" s="146" t="s">
        <v>829</v>
      </c>
      <c r="H17" s="201">
        <v>25</v>
      </c>
      <c r="I17" s="501">
        <v>25</v>
      </c>
      <c r="J17" s="428" t="s">
        <v>825</v>
      </c>
    </row>
    <row r="18" spans="1:10" s="65" customFormat="1" ht="96">
      <c r="A18" s="148" t="s">
        <v>937</v>
      </c>
      <c r="B18" s="146" t="s">
        <v>311</v>
      </c>
      <c r="C18" s="148" t="s">
        <v>938</v>
      </c>
      <c r="D18" s="146" t="s">
        <v>324</v>
      </c>
      <c r="E18" s="461" t="s">
        <v>146</v>
      </c>
      <c r="F18" s="146" t="s">
        <v>939</v>
      </c>
      <c r="G18" s="146" t="s">
        <v>940</v>
      </c>
      <c r="H18" s="201">
        <v>25</v>
      </c>
      <c r="I18" s="201">
        <v>25</v>
      </c>
      <c r="J18" s="428" t="s">
        <v>185</v>
      </c>
    </row>
    <row r="19" spans="1:10" s="65" customFormat="1" ht="14.25">
      <c r="A19" s="148" t="s">
        <v>967</v>
      </c>
      <c r="B19" s="146" t="s">
        <v>311</v>
      </c>
      <c r="C19" s="148" t="s">
        <v>322</v>
      </c>
      <c r="D19" s="146" t="s">
        <v>324</v>
      </c>
      <c r="E19" s="461" t="s">
        <v>968</v>
      </c>
      <c r="F19" s="146" t="s">
        <v>969</v>
      </c>
      <c r="G19" s="204">
        <v>42794</v>
      </c>
      <c r="H19" s="201">
        <v>50</v>
      </c>
      <c r="I19" s="201">
        <v>50</v>
      </c>
      <c r="J19" s="428" t="s">
        <v>966</v>
      </c>
    </row>
    <row r="20" spans="1:10" s="65" customFormat="1" ht="27">
      <c r="A20" s="148" t="s">
        <v>985</v>
      </c>
      <c r="B20" s="146" t="s">
        <v>311</v>
      </c>
      <c r="C20" s="148" t="s">
        <v>996</v>
      </c>
      <c r="D20" s="146" t="s">
        <v>997</v>
      </c>
      <c r="E20" s="146"/>
      <c r="F20" s="146" t="s">
        <v>512</v>
      </c>
      <c r="G20" s="146" t="s">
        <v>998</v>
      </c>
      <c r="H20" s="201">
        <v>25</v>
      </c>
      <c r="I20" s="201">
        <v>25</v>
      </c>
      <c r="J20" s="428" t="s">
        <v>985</v>
      </c>
    </row>
    <row r="21" spans="1:10" s="65" customFormat="1" ht="27">
      <c r="A21" s="148" t="s">
        <v>1013</v>
      </c>
      <c r="B21" s="146" t="s">
        <v>311</v>
      </c>
      <c r="C21" s="149" t="s">
        <v>996</v>
      </c>
      <c r="D21" s="146" t="s">
        <v>997</v>
      </c>
      <c r="E21" s="294"/>
      <c r="F21" s="146" t="s">
        <v>512</v>
      </c>
      <c r="G21" s="146" t="s">
        <v>998</v>
      </c>
      <c r="H21" s="145">
        <v>25</v>
      </c>
      <c r="I21" s="223">
        <v>25</v>
      </c>
      <c r="J21" s="428" t="s">
        <v>1013</v>
      </c>
    </row>
    <row r="22" spans="1:10" s="65" customFormat="1" ht="41.25">
      <c r="A22" s="148" t="s">
        <v>1059</v>
      </c>
      <c r="B22" s="146" t="s">
        <v>311</v>
      </c>
      <c r="C22" s="148" t="s">
        <v>1060</v>
      </c>
      <c r="D22" s="146" t="s">
        <v>1061</v>
      </c>
      <c r="E22" s="391" t="s">
        <v>1062</v>
      </c>
      <c r="F22" s="146" t="s">
        <v>512</v>
      </c>
      <c r="G22" s="146" t="s">
        <v>1063</v>
      </c>
      <c r="H22" s="201">
        <v>50</v>
      </c>
      <c r="I22" s="201">
        <v>50</v>
      </c>
      <c r="J22" s="428" t="s">
        <v>1057</v>
      </c>
    </row>
    <row r="23" spans="1:10" s="65" customFormat="1" ht="27">
      <c r="A23" s="148" t="s">
        <v>3389</v>
      </c>
      <c r="B23" s="146" t="s">
        <v>311</v>
      </c>
      <c r="C23" s="148" t="s">
        <v>1223</v>
      </c>
      <c r="D23" s="146" t="s">
        <v>997</v>
      </c>
      <c r="E23" s="146" t="s">
        <v>1224</v>
      </c>
      <c r="F23" s="146" t="s">
        <v>1225</v>
      </c>
      <c r="G23" s="146" t="s">
        <v>1226</v>
      </c>
      <c r="H23" s="201">
        <v>25</v>
      </c>
      <c r="I23" s="201">
        <v>25</v>
      </c>
      <c r="J23" s="428" t="s">
        <v>1217</v>
      </c>
    </row>
    <row r="24" spans="1:10" s="65" customFormat="1" ht="41.25">
      <c r="A24" s="148" t="s">
        <v>1235</v>
      </c>
      <c r="B24" s="146" t="s">
        <v>1236</v>
      </c>
      <c r="C24" s="419" t="s">
        <v>1241</v>
      </c>
      <c r="D24" s="146" t="s">
        <v>1242</v>
      </c>
      <c r="E24" s="146" t="s">
        <v>1243</v>
      </c>
      <c r="F24" s="146" t="s">
        <v>1244</v>
      </c>
      <c r="G24" s="146" t="s">
        <v>1245</v>
      </c>
      <c r="H24" s="201">
        <v>25</v>
      </c>
      <c r="I24" s="201">
        <v>25</v>
      </c>
      <c r="J24" s="428" t="s">
        <v>1240</v>
      </c>
    </row>
    <row r="25" spans="1:10" s="65" customFormat="1" ht="96">
      <c r="A25" s="281" t="s">
        <v>1269</v>
      </c>
      <c r="B25" s="146" t="s">
        <v>311</v>
      </c>
      <c r="C25" s="148" t="s">
        <v>1270</v>
      </c>
      <c r="D25" s="146" t="s">
        <v>1271</v>
      </c>
      <c r="E25" s="461" t="s">
        <v>146</v>
      </c>
      <c r="F25" s="146" t="s">
        <v>1272</v>
      </c>
      <c r="G25" s="204">
        <v>43084</v>
      </c>
      <c r="H25" s="146">
        <v>50</v>
      </c>
      <c r="I25" s="146">
        <v>50</v>
      </c>
      <c r="J25" s="428" t="s">
        <v>1268</v>
      </c>
    </row>
    <row r="26" spans="1:10" s="65" customFormat="1" ht="27">
      <c r="A26" s="148" t="s">
        <v>1305</v>
      </c>
      <c r="B26" s="146" t="s">
        <v>311</v>
      </c>
      <c r="C26" s="149" t="s">
        <v>996</v>
      </c>
      <c r="D26" s="146" t="s">
        <v>997</v>
      </c>
      <c r="E26" s="215"/>
      <c r="F26" s="146" t="s">
        <v>512</v>
      </c>
      <c r="G26" s="146" t="s">
        <v>998</v>
      </c>
      <c r="H26" s="145">
        <v>50</v>
      </c>
      <c r="I26" s="223">
        <v>50</v>
      </c>
      <c r="J26" s="428" t="s">
        <v>1303</v>
      </c>
    </row>
    <row r="27" spans="1:10" s="65" customFormat="1" ht="41.25">
      <c r="A27" s="148" t="s">
        <v>890</v>
      </c>
      <c r="B27" s="146" t="s">
        <v>1461</v>
      </c>
      <c r="C27" s="281" t="s">
        <v>891</v>
      </c>
      <c r="D27" s="635" t="s">
        <v>324</v>
      </c>
      <c r="E27" s="215" t="s">
        <v>1614</v>
      </c>
      <c r="F27" s="146" t="s">
        <v>892</v>
      </c>
      <c r="G27" s="146" t="s">
        <v>893</v>
      </c>
      <c r="H27" s="145">
        <v>50</v>
      </c>
      <c r="I27" s="223">
        <v>50</v>
      </c>
      <c r="J27" s="428" t="s">
        <v>1482</v>
      </c>
    </row>
    <row r="28" spans="1:10" s="65" customFormat="1" ht="27">
      <c r="A28" s="148" t="s">
        <v>890</v>
      </c>
      <c r="B28" s="146" t="s">
        <v>1461</v>
      </c>
      <c r="C28" s="149" t="s">
        <v>894</v>
      </c>
      <c r="D28" s="146" t="s">
        <v>895</v>
      </c>
      <c r="E28" s="498" t="s">
        <v>896</v>
      </c>
      <c r="F28" s="146" t="s">
        <v>512</v>
      </c>
      <c r="G28" s="146" t="s">
        <v>897</v>
      </c>
      <c r="H28" s="145">
        <v>50</v>
      </c>
      <c r="I28" s="223">
        <v>50</v>
      </c>
      <c r="J28" s="428" t="s">
        <v>1482</v>
      </c>
    </row>
    <row r="29" spans="1:10" s="65" customFormat="1" ht="41.25">
      <c r="A29" s="148" t="s">
        <v>872</v>
      </c>
      <c r="B29" s="146" t="s">
        <v>1461</v>
      </c>
      <c r="C29" s="281" t="s">
        <v>899</v>
      </c>
      <c r="D29" s="322" t="s">
        <v>324</v>
      </c>
      <c r="E29" s="461" t="s">
        <v>900</v>
      </c>
      <c r="F29" s="146" t="s">
        <v>512</v>
      </c>
      <c r="G29" s="146" t="s">
        <v>901</v>
      </c>
      <c r="H29" s="201">
        <v>25</v>
      </c>
      <c r="I29" s="223">
        <v>25</v>
      </c>
      <c r="J29" s="428" t="s">
        <v>1454</v>
      </c>
    </row>
    <row r="30" spans="1:10" s="65" customFormat="1" ht="39">
      <c r="A30" s="171" t="s">
        <v>3349</v>
      </c>
      <c r="B30" s="173" t="s">
        <v>311</v>
      </c>
      <c r="C30" s="172" t="s">
        <v>894</v>
      </c>
      <c r="D30" s="173" t="s">
        <v>895</v>
      </c>
      <c r="E30" s="582" t="s">
        <v>896</v>
      </c>
      <c r="F30" s="173" t="s">
        <v>512</v>
      </c>
      <c r="G30" s="173" t="s">
        <v>897</v>
      </c>
      <c r="H30" s="190">
        <v>50</v>
      </c>
      <c r="I30" s="407">
        <v>50</v>
      </c>
      <c r="J30" s="428" t="s">
        <v>3349</v>
      </c>
    </row>
    <row r="31" spans="1:10" s="65" customFormat="1" ht="41.25">
      <c r="A31" s="171" t="s">
        <v>3349</v>
      </c>
      <c r="B31" s="173" t="s">
        <v>311</v>
      </c>
      <c r="C31" s="172" t="s">
        <v>888</v>
      </c>
      <c r="D31" s="173" t="s">
        <v>997</v>
      </c>
      <c r="E31" s="173" t="s">
        <v>889</v>
      </c>
      <c r="F31" s="190" t="s">
        <v>892</v>
      </c>
      <c r="G31" s="407" t="s">
        <v>2122</v>
      </c>
      <c r="H31" s="636">
        <v>50</v>
      </c>
      <c r="I31" s="637">
        <v>50</v>
      </c>
      <c r="J31" s="428" t="s">
        <v>3349</v>
      </c>
    </row>
    <row r="32" spans="1:10" s="65" customFormat="1" ht="41.25">
      <c r="A32" s="148" t="s">
        <v>876</v>
      </c>
      <c r="B32" s="146" t="s">
        <v>1461</v>
      </c>
      <c r="C32" s="148" t="s">
        <v>902</v>
      </c>
      <c r="D32" s="146" t="s">
        <v>903</v>
      </c>
      <c r="E32" s="146" t="s">
        <v>904</v>
      </c>
      <c r="F32" s="146" t="s">
        <v>512</v>
      </c>
      <c r="G32" s="146" t="s">
        <v>837</v>
      </c>
      <c r="H32" s="201">
        <v>50</v>
      </c>
      <c r="I32" s="201">
        <v>50</v>
      </c>
      <c r="J32" s="428" t="s">
        <v>495</v>
      </c>
    </row>
    <row r="33" spans="1:10" s="65" customFormat="1" ht="41.25">
      <c r="A33" s="148" t="s">
        <v>876</v>
      </c>
      <c r="B33" s="146" t="s">
        <v>1461</v>
      </c>
      <c r="C33" s="149" t="s">
        <v>905</v>
      </c>
      <c r="D33" s="146" t="s">
        <v>781</v>
      </c>
      <c r="E33" s="215" t="s">
        <v>906</v>
      </c>
      <c r="F33" s="146" t="s">
        <v>512</v>
      </c>
      <c r="G33" s="146" t="s">
        <v>893</v>
      </c>
      <c r="H33" s="145">
        <v>25</v>
      </c>
      <c r="I33" s="223">
        <v>25</v>
      </c>
      <c r="J33" s="428" t="s">
        <v>495</v>
      </c>
    </row>
    <row r="34" spans="1:10" s="65" customFormat="1" ht="41.25">
      <c r="A34" s="148" t="s">
        <v>907</v>
      </c>
      <c r="B34" s="146" t="s">
        <v>1461</v>
      </c>
      <c r="C34" s="281" t="s">
        <v>891</v>
      </c>
      <c r="D34" s="146" t="s">
        <v>324</v>
      </c>
      <c r="E34" s="215" t="s">
        <v>1614</v>
      </c>
      <c r="F34" s="146" t="s">
        <v>892</v>
      </c>
      <c r="G34" s="146" t="s">
        <v>893</v>
      </c>
      <c r="H34" s="145">
        <v>50</v>
      </c>
      <c r="I34" s="223">
        <v>50</v>
      </c>
      <c r="J34" s="428" t="s">
        <v>1451</v>
      </c>
    </row>
    <row r="35" spans="1:10" s="65" customFormat="1" ht="41.25">
      <c r="A35" s="148" t="s">
        <v>908</v>
      </c>
      <c r="B35" s="146" t="s">
        <v>1461</v>
      </c>
      <c r="C35" s="281" t="s">
        <v>891</v>
      </c>
      <c r="D35" s="146" t="s">
        <v>324</v>
      </c>
      <c r="E35" s="215" t="s">
        <v>1614</v>
      </c>
      <c r="F35" s="146" t="s">
        <v>892</v>
      </c>
      <c r="G35" s="146" t="s">
        <v>893</v>
      </c>
      <c r="H35" s="145">
        <v>50</v>
      </c>
      <c r="I35" s="223">
        <v>50</v>
      </c>
      <c r="J35" s="428" t="s">
        <v>1447</v>
      </c>
    </row>
    <row r="36" spans="1:10" s="65" customFormat="1" ht="27">
      <c r="A36" s="148" t="s">
        <v>909</v>
      </c>
      <c r="B36" s="146" t="s">
        <v>1461</v>
      </c>
      <c r="C36" s="149" t="s">
        <v>894</v>
      </c>
      <c r="D36" s="146" t="s">
        <v>895</v>
      </c>
      <c r="E36" s="498" t="s">
        <v>896</v>
      </c>
      <c r="F36" s="146" t="s">
        <v>512</v>
      </c>
      <c r="G36" s="146" t="s">
        <v>910</v>
      </c>
      <c r="H36" s="145">
        <v>50</v>
      </c>
      <c r="I36" s="223">
        <v>50</v>
      </c>
      <c r="J36" s="428" t="s">
        <v>1447</v>
      </c>
    </row>
    <row r="37" spans="1:10" s="65" customFormat="1" ht="41.25">
      <c r="A37" s="148" t="s">
        <v>911</v>
      </c>
      <c r="B37" s="146" t="s">
        <v>1461</v>
      </c>
      <c r="C37" s="148" t="s">
        <v>891</v>
      </c>
      <c r="D37" s="146" t="s">
        <v>324</v>
      </c>
      <c r="E37" s="498" t="s">
        <v>1614</v>
      </c>
      <c r="F37" s="146" t="s">
        <v>892</v>
      </c>
      <c r="G37" s="146" t="s">
        <v>893</v>
      </c>
      <c r="H37" s="145">
        <v>50</v>
      </c>
      <c r="I37" s="223">
        <v>50</v>
      </c>
      <c r="J37" s="428" t="s">
        <v>1448</v>
      </c>
    </row>
    <row r="38" spans="1:10" s="65" customFormat="1" ht="27">
      <c r="A38" s="148" t="s">
        <v>911</v>
      </c>
      <c r="B38" s="146" t="s">
        <v>1461</v>
      </c>
      <c r="C38" s="149" t="s">
        <v>894</v>
      </c>
      <c r="D38" s="146" t="s">
        <v>895</v>
      </c>
      <c r="E38" s="498" t="s">
        <v>896</v>
      </c>
      <c r="F38" s="146" t="s">
        <v>512</v>
      </c>
      <c r="G38" s="146" t="s">
        <v>910</v>
      </c>
      <c r="H38" s="145">
        <v>50</v>
      </c>
      <c r="I38" s="223">
        <v>50</v>
      </c>
      <c r="J38" s="428" t="s">
        <v>1448</v>
      </c>
    </row>
    <row r="39" spans="1:10" s="65" customFormat="1" ht="54.75">
      <c r="A39" s="148" t="s">
        <v>912</v>
      </c>
      <c r="B39" s="146" t="s">
        <v>913</v>
      </c>
      <c r="C39" s="281" t="s">
        <v>914</v>
      </c>
      <c r="D39" s="322" t="s">
        <v>997</v>
      </c>
      <c r="E39" s="391" t="s">
        <v>915</v>
      </c>
      <c r="F39" s="146" t="s">
        <v>916</v>
      </c>
      <c r="G39" s="146" t="s">
        <v>917</v>
      </c>
      <c r="H39" s="201">
        <v>100</v>
      </c>
      <c r="I39" s="201">
        <v>100</v>
      </c>
      <c r="J39" s="428" t="s">
        <v>491</v>
      </c>
    </row>
    <row r="40" spans="1:10" s="65" customFormat="1" ht="69">
      <c r="A40" s="148" t="s">
        <v>2477</v>
      </c>
      <c r="B40" s="146" t="s">
        <v>1236</v>
      </c>
      <c r="C40" s="149" t="s">
        <v>2478</v>
      </c>
      <c r="D40" s="146" t="s">
        <v>2479</v>
      </c>
      <c r="E40" s="638" t="s">
        <v>2480</v>
      </c>
      <c r="F40" s="146" t="s">
        <v>2481</v>
      </c>
      <c r="G40" s="146" t="s">
        <v>2482</v>
      </c>
      <c r="H40" s="201">
        <v>50</v>
      </c>
      <c r="I40" s="201">
        <v>50</v>
      </c>
      <c r="J40" s="146" t="s">
        <v>1991</v>
      </c>
    </row>
    <row r="41" spans="1:10" s="65" customFormat="1" ht="27">
      <c r="A41" s="488" t="s">
        <v>2483</v>
      </c>
      <c r="B41" s="146" t="s">
        <v>1236</v>
      </c>
      <c r="C41" s="146" t="s">
        <v>2484</v>
      </c>
      <c r="D41" s="146" t="s">
        <v>997</v>
      </c>
      <c r="E41" s="146"/>
      <c r="F41" s="146" t="s">
        <v>512</v>
      </c>
      <c r="G41" s="146" t="s">
        <v>2485</v>
      </c>
      <c r="H41" s="201">
        <v>50</v>
      </c>
      <c r="I41" s="201">
        <v>50</v>
      </c>
      <c r="J41" s="322" t="s">
        <v>2483</v>
      </c>
    </row>
    <row r="42" spans="1:10" s="65" customFormat="1" ht="41.25">
      <c r="A42" s="148" t="s">
        <v>1973</v>
      </c>
      <c r="B42" s="146" t="s">
        <v>1236</v>
      </c>
      <c r="C42" s="148" t="s">
        <v>2486</v>
      </c>
      <c r="D42" s="146" t="s">
        <v>2487</v>
      </c>
      <c r="E42" s="146" t="s">
        <v>2488</v>
      </c>
      <c r="F42" s="146" t="s">
        <v>2489</v>
      </c>
      <c r="G42" s="146" t="s">
        <v>2490</v>
      </c>
      <c r="H42" s="201">
        <v>25</v>
      </c>
      <c r="I42" s="223">
        <v>25</v>
      </c>
      <c r="J42" s="146" t="s">
        <v>1973</v>
      </c>
    </row>
    <row r="43" spans="1:10" s="65" customFormat="1" ht="69">
      <c r="A43" s="148" t="s">
        <v>1973</v>
      </c>
      <c r="B43" s="146" t="s">
        <v>1236</v>
      </c>
      <c r="C43" s="149" t="s">
        <v>2491</v>
      </c>
      <c r="D43" s="146" t="s">
        <v>2487</v>
      </c>
      <c r="E43" s="391" t="s">
        <v>2492</v>
      </c>
      <c r="F43" s="146" t="s">
        <v>2493</v>
      </c>
      <c r="G43" s="146" t="s">
        <v>2494</v>
      </c>
      <c r="H43" s="145">
        <v>25</v>
      </c>
      <c r="I43" s="223">
        <v>25</v>
      </c>
      <c r="J43" s="146" t="s">
        <v>1973</v>
      </c>
    </row>
    <row r="44" spans="1:10" s="65" customFormat="1" ht="41.25">
      <c r="A44" s="148" t="s">
        <v>1973</v>
      </c>
      <c r="B44" s="146" t="s">
        <v>1236</v>
      </c>
      <c r="C44" s="149" t="s">
        <v>2495</v>
      </c>
      <c r="D44" s="146" t="s">
        <v>2487</v>
      </c>
      <c r="E44" s="391" t="s">
        <v>2496</v>
      </c>
      <c r="F44" s="146" t="s">
        <v>2493</v>
      </c>
      <c r="G44" s="146" t="s">
        <v>2497</v>
      </c>
      <c r="H44" s="145">
        <v>25</v>
      </c>
      <c r="I44" s="223">
        <v>25</v>
      </c>
      <c r="J44" s="146" t="s">
        <v>1973</v>
      </c>
    </row>
    <row r="45" spans="1:10" s="65" customFormat="1" ht="96">
      <c r="A45" s="281" t="s">
        <v>2003</v>
      </c>
      <c r="B45" s="146" t="s">
        <v>1236</v>
      </c>
      <c r="C45" s="148" t="s">
        <v>2498</v>
      </c>
      <c r="D45" s="146" t="s">
        <v>2499</v>
      </c>
      <c r="E45" s="146" t="s">
        <v>146</v>
      </c>
      <c r="F45" s="146" t="s">
        <v>739</v>
      </c>
      <c r="G45" s="146" t="s">
        <v>2500</v>
      </c>
      <c r="H45" s="201">
        <v>25</v>
      </c>
      <c r="I45" s="201">
        <v>25</v>
      </c>
      <c r="J45" s="322" t="s">
        <v>2003</v>
      </c>
    </row>
    <row r="46" spans="1:10" s="65" customFormat="1" ht="41.25">
      <c r="A46" s="281" t="s">
        <v>2003</v>
      </c>
      <c r="B46" s="146" t="s">
        <v>1236</v>
      </c>
      <c r="C46" s="148" t="s">
        <v>2501</v>
      </c>
      <c r="D46" s="146" t="s">
        <v>2502</v>
      </c>
      <c r="E46" s="502" t="s">
        <v>2508</v>
      </c>
      <c r="F46" s="146" t="s">
        <v>739</v>
      </c>
      <c r="G46" s="146" t="s">
        <v>2503</v>
      </c>
      <c r="H46" s="145">
        <v>25</v>
      </c>
      <c r="I46" s="223">
        <v>25</v>
      </c>
      <c r="J46" s="322" t="s">
        <v>2003</v>
      </c>
    </row>
    <row r="47" spans="1:10" s="65" customFormat="1" ht="54.75">
      <c r="A47" s="371" t="s">
        <v>1971</v>
      </c>
      <c r="B47" s="372" t="s">
        <v>2016</v>
      </c>
      <c r="C47" s="371" t="s">
        <v>2504</v>
      </c>
      <c r="D47" s="372" t="s">
        <v>324</v>
      </c>
      <c r="E47" s="373"/>
      <c r="F47" s="372" t="s">
        <v>2505</v>
      </c>
      <c r="G47" s="372" t="s">
        <v>2506</v>
      </c>
      <c r="H47" s="535">
        <v>25</v>
      </c>
      <c r="I47" s="535">
        <v>25</v>
      </c>
      <c r="J47" s="428" t="s">
        <v>1971</v>
      </c>
    </row>
    <row r="48" spans="1:10" s="65" customFormat="1" ht="41.25">
      <c r="A48" s="148" t="s">
        <v>1973</v>
      </c>
      <c r="B48" s="146" t="s">
        <v>1236</v>
      </c>
      <c r="C48" s="536" t="s">
        <v>2501</v>
      </c>
      <c r="D48" s="146" t="s">
        <v>1271</v>
      </c>
      <c r="E48" s="502" t="s">
        <v>2508</v>
      </c>
      <c r="F48" s="146" t="s">
        <v>2507</v>
      </c>
      <c r="G48" s="146" t="s">
        <v>2490</v>
      </c>
      <c r="H48" s="201">
        <v>25</v>
      </c>
      <c r="I48" s="201">
        <v>25</v>
      </c>
      <c r="J48" s="428" t="s">
        <v>1973</v>
      </c>
    </row>
    <row r="49" spans="1:10" s="65" customFormat="1" ht="41.25">
      <c r="A49" s="171" t="s">
        <v>1364</v>
      </c>
      <c r="B49" s="173" t="s">
        <v>1236</v>
      </c>
      <c r="C49" s="537" t="s">
        <v>2501</v>
      </c>
      <c r="D49" s="173" t="s">
        <v>1271</v>
      </c>
      <c r="E49" s="502" t="s">
        <v>2508</v>
      </c>
      <c r="F49" s="173" t="s">
        <v>326</v>
      </c>
      <c r="G49" s="173" t="s">
        <v>2490</v>
      </c>
      <c r="H49" s="193">
        <v>50</v>
      </c>
      <c r="I49" s="193">
        <v>50</v>
      </c>
      <c r="J49" s="428" t="s">
        <v>1364</v>
      </c>
    </row>
    <row r="50" spans="1:10" s="65" customFormat="1" ht="41.25">
      <c r="A50" s="171" t="s">
        <v>1988</v>
      </c>
      <c r="B50" s="173" t="s">
        <v>1236</v>
      </c>
      <c r="C50" s="171" t="s">
        <v>2501</v>
      </c>
      <c r="D50" s="173" t="s">
        <v>2499</v>
      </c>
      <c r="E50" s="500" t="s">
        <v>2508</v>
      </c>
      <c r="F50" s="173" t="s">
        <v>512</v>
      </c>
      <c r="G50" s="173" t="s">
        <v>2509</v>
      </c>
      <c r="H50" s="193">
        <v>25</v>
      </c>
      <c r="I50" s="193">
        <v>25</v>
      </c>
      <c r="J50" s="428" t="s">
        <v>1988</v>
      </c>
    </row>
    <row r="51" spans="1:10" s="65" customFormat="1" ht="27">
      <c r="A51" s="148" t="s">
        <v>2913</v>
      </c>
      <c r="B51" s="146" t="s">
        <v>132</v>
      </c>
      <c r="C51" s="148" t="s">
        <v>2763</v>
      </c>
      <c r="D51" s="146" t="s">
        <v>997</v>
      </c>
      <c r="E51" s="146" t="s">
        <v>2705</v>
      </c>
      <c r="F51" s="146" t="s">
        <v>512</v>
      </c>
      <c r="G51" s="146" t="s">
        <v>3085</v>
      </c>
      <c r="H51" s="201">
        <v>50</v>
      </c>
      <c r="I51" s="201">
        <v>50</v>
      </c>
      <c r="J51" s="428" t="s">
        <v>2128</v>
      </c>
    </row>
    <row r="52" spans="1:10" s="65" customFormat="1" ht="41.25">
      <c r="A52" s="148" t="s">
        <v>3086</v>
      </c>
      <c r="B52" s="146" t="s">
        <v>132</v>
      </c>
      <c r="C52" s="281" t="s">
        <v>3087</v>
      </c>
      <c r="D52" s="146" t="s">
        <v>3088</v>
      </c>
      <c r="E52" s="146" t="s">
        <v>3089</v>
      </c>
      <c r="F52" s="146" t="s">
        <v>512</v>
      </c>
      <c r="G52" s="146" t="s">
        <v>837</v>
      </c>
      <c r="H52" s="201">
        <v>50</v>
      </c>
      <c r="I52" s="201">
        <v>50</v>
      </c>
      <c r="J52" s="428" t="s">
        <v>2130</v>
      </c>
    </row>
    <row r="53" spans="1:10" s="65" customFormat="1" ht="54.75">
      <c r="A53" s="148" t="s">
        <v>3086</v>
      </c>
      <c r="B53" s="146" t="s">
        <v>132</v>
      </c>
      <c r="C53" s="281" t="s">
        <v>3090</v>
      </c>
      <c r="D53" s="146" t="s">
        <v>3091</v>
      </c>
      <c r="E53" s="215" t="s">
        <v>3092</v>
      </c>
      <c r="F53" s="146" t="s">
        <v>3093</v>
      </c>
      <c r="G53" s="322" t="s">
        <v>3094</v>
      </c>
      <c r="H53" s="145">
        <v>25</v>
      </c>
      <c r="I53" s="223">
        <v>25</v>
      </c>
      <c r="J53" s="428" t="s">
        <v>2130</v>
      </c>
    </row>
    <row r="54" spans="1:10" s="65" customFormat="1" ht="41.25">
      <c r="A54" s="148" t="s">
        <v>2138</v>
      </c>
      <c r="B54" s="146" t="s">
        <v>913</v>
      </c>
      <c r="C54" s="148" t="s">
        <v>3095</v>
      </c>
      <c r="D54" s="146" t="s">
        <v>997</v>
      </c>
      <c r="E54" s="146" t="s">
        <v>3096</v>
      </c>
      <c r="F54" s="146" t="s">
        <v>326</v>
      </c>
      <c r="G54" s="146" t="s">
        <v>3097</v>
      </c>
      <c r="H54" s="201">
        <v>50</v>
      </c>
      <c r="I54" s="201">
        <v>50</v>
      </c>
      <c r="J54" s="428" t="s">
        <v>2828</v>
      </c>
    </row>
    <row r="55" spans="1:10" s="65" customFormat="1" ht="54.75">
      <c r="A55" s="148" t="s">
        <v>3098</v>
      </c>
      <c r="B55" s="146" t="s">
        <v>3099</v>
      </c>
      <c r="C55" s="148" t="s">
        <v>3100</v>
      </c>
      <c r="D55" s="146" t="s">
        <v>2499</v>
      </c>
      <c r="E55" s="391" t="s">
        <v>3101</v>
      </c>
      <c r="F55" s="146" t="s">
        <v>512</v>
      </c>
      <c r="G55" s="146" t="s">
        <v>3102</v>
      </c>
      <c r="H55" s="201">
        <v>25</v>
      </c>
      <c r="I55" s="201">
        <v>25</v>
      </c>
      <c r="J55" s="428" t="s">
        <v>2140</v>
      </c>
    </row>
    <row r="56" spans="1:10" s="65" customFormat="1" ht="27">
      <c r="A56" s="171" t="s">
        <v>2929</v>
      </c>
      <c r="B56" s="173" t="s">
        <v>132</v>
      </c>
      <c r="C56" s="171" t="s">
        <v>1298</v>
      </c>
      <c r="D56" s="173" t="s">
        <v>324</v>
      </c>
      <c r="E56" s="173"/>
      <c r="F56" s="173" t="s">
        <v>326</v>
      </c>
      <c r="G56" s="173" t="s">
        <v>3103</v>
      </c>
      <c r="H56" s="193">
        <v>50</v>
      </c>
      <c r="I56" s="193">
        <v>50</v>
      </c>
      <c r="J56" s="428" t="s">
        <v>2141</v>
      </c>
    </row>
    <row r="57" spans="1:10" s="65" customFormat="1" ht="54.75">
      <c r="A57" s="171" t="s">
        <v>2929</v>
      </c>
      <c r="B57" s="173" t="s">
        <v>132</v>
      </c>
      <c r="C57" s="172" t="s">
        <v>3104</v>
      </c>
      <c r="D57" s="173" t="s">
        <v>997</v>
      </c>
      <c r="E57" s="500" t="s">
        <v>3105</v>
      </c>
      <c r="F57" s="173" t="s">
        <v>512</v>
      </c>
      <c r="G57" s="173" t="s">
        <v>3106</v>
      </c>
      <c r="H57" s="190">
        <v>50</v>
      </c>
      <c r="I57" s="407">
        <v>50</v>
      </c>
      <c r="J57" s="428" t="s">
        <v>2141</v>
      </c>
    </row>
    <row r="58" spans="1:10" s="65" customFormat="1" ht="15" customHeight="1">
      <c r="A58" s="148" t="s">
        <v>3107</v>
      </c>
      <c r="B58" s="146"/>
      <c r="C58" s="281" t="s">
        <v>3108</v>
      </c>
      <c r="D58" s="146" t="s">
        <v>3109</v>
      </c>
      <c r="E58" s="146" t="s">
        <v>512</v>
      </c>
      <c r="F58" s="146">
        <v>2017</v>
      </c>
      <c r="G58" s="146" t="s">
        <v>3110</v>
      </c>
      <c r="H58" s="146">
        <v>20</v>
      </c>
      <c r="I58" s="146">
        <v>20</v>
      </c>
      <c r="J58" s="428" t="s">
        <v>2134</v>
      </c>
    </row>
    <row r="59" spans="1:10" s="65" customFormat="1" ht="27">
      <c r="A59" s="148" t="s">
        <v>3107</v>
      </c>
      <c r="B59" s="146"/>
      <c r="C59" s="281" t="s">
        <v>3111</v>
      </c>
      <c r="D59" s="215" t="s">
        <v>3112</v>
      </c>
      <c r="E59" s="146" t="s">
        <v>512</v>
      </c>
      <c r="F59" s="146">
        <v>2017</v>
      </c>
      <c r="G59" s="146" t="s">
        <v>3113</v>
      </c>
      <c r="H59" s="146">
        <v>20</v>
      </c>
      <c r="I59" s="146">
        <v>20</v>
      </c>
      <c r="J59" s="428" t="s">
        <v>2134</v>
      </c>
    </row>
    <row r="60" spans="1:10" s="65" customFormat="1" ht="41.25">
      <c r="A60" s="148" t="s">
        <v>3114</v>
      </c>
      <c r="B60" s="146" t="s">
        <v>132</v>
      </c>
      <c r="C60" s="639" t="s">
        <v>3115</v>
      </c>
      <c r="D60" s="146" t="s">
        <v>156</v>
      </c>
      <c r="E60" s="146" t="s">
        <v>425</v>
      </c>
      <c r="F60" s="146" t="s">
        <v>3116</v>
      </c>
      <c r="G60" s="146" t="s">
        <v>3117</v>
      </c>
      <c r="H60" s="201">
        <v>100</v>
      </c>
      <c r="I60" s="201">
        <v>100</v>
      </c>
      <c r="J60" s="428" t="s">
        <v>2697</v>
      </c>
    </row>
    <row r="61" spans="1:10" s="65" customFormat="1" ht="27">
      <c r="A61" s="536" t="s">
        <v>2143</v>
      </c>
      <c r="B61" s="640" t="s">
        <v>311</v>
      </c>
      <c r="C61" s="641" t="s">
        <v>3118</v>
      </c>
      <c r="D61" s="642" t="s">
        <v>3119</v>
      </c>
      <c r="E61" s="408" t="s">
        <v>512</v>
      </c>
      <c r="F61" s="372">
        <v>2017</v>
      </c>
      <c r="G61" s="643" t="s">
        <v>3120</v>
      </c>
      <c r="H61" s="644" t="s">
        <v>3121</v>
      </c>
      <c r="I61" s="645">
        <v>0</v>
      </c>
      <c r="J61" s="428" t="s">
        <v>2143</v>
      </c>
    </row>
    <row r="62" spans="1:10" s="65" customFormat="1" ht="69">
      <c r="A62" s="536" t="s">
        <v>2143</v>
      </c>
      <c r="B62" s="640" t="s">
        <v>311</v>
      </c>
      <c r="C62" s="536" t="s">
        <v>3122</v>
      </c>
      <c r="D62" s="646" t="s">
        <v>3123</v>
      </c>
      <c r="E62" s="408" t="s">
        <v>512</v>
      </c>
      <c r="F62" s="372">
        <v>2017</v>
      </c>
      <c r="G62" s="643" t="s">
        <v>3124</v>
      </c>
      <c r="H62" s="644" t="s">
        <v>3121</v>
      </c>
      <c r="I62" s="647">
        <v>50</v>
      </c>
      <c r="J62" s="428" t="s">
        <v>2143</v>
      </c>
    </row>
    <row r="63" spans="1:10" s="65" customFormat="1" ht="27">
      <c r="A63" s="536" t="s">
        <v>2143</v>
      </c>
      <c r="B63" s="640" t="s">
        <v>311</v>
      </c>
      <c r="C63" s="648" t="s">
        <v>3125</v>
      </c>
      <c r="D63" s="642" t="s">
        <v>3126</v>
      </c>
      <c r="E63" s="408" t="s">
        <v>512</v>
      </c>
      <c r="F63" s="372">
        <v>2017</v>
      </c>
      <c r="G63" s="643" t="s">
        <v>3127</v>
      </c>
      <c r="H63" s="649">
        <v>25</v>
      </c>
      <c r="I63" s="647">
        <v>0</v>
      </c>
      <c r="J63" s="428" t="s">
        <v>2143</v>
      </c>
    </row>
    <row r="64" spans="1:10" s="65" customFormat="1" ht="42.75">
      <c r="A64" s="536" t="s">
        <v>2143</v>
      </c>
      <c r="B64" s="408" t="s">
        <v>311</v>
      </c>
      <c r="C64" s="281" t="s">
        <v>3518</v>
      </c>
      <c r="D64" s="646"/>
      <c r="E64" s="408" t="s">
        <v>512</v>
      </c>
      <c r="F64" s="372">
        <v>2017</v>
      </c>
      <c r="G64" s="408" t="s">
        <v>3128</v>
      </c>
      <c r="H64" s="644" t="s">
        <v>3121</v>
      </c>
      <c r="I64" s="647">
        <v>50</v>
      </c>
      <c r="J64" s="428" t="s">
        <v>2143</v>
      </c>
    </row>
    <row r="65" spans="1:10" s="65" customFormat="1" ht="82.5">
      <c r="A65" s="536" t="s">
        <v>2143</v>
      </c>
      <c r="B65" s="408" t="s">
        <v>311</v>
      </c>
      <c r="C65" s="641" t="s">
        <v>3129</v>
      </c>
      <c r="D65" s="642" t="s">
        <v>3130</v>
      </c>
      <c r="E65" s="408" t="s">
        <v>512</v>
      </c>
      <c r="F65" s="372">
        <v>2017</v>
      </c>
      <c r="G65" s="372" t="s">
        <v>3131</v>
      </c>
      <c r="H65" s="630">
        <v>50</v>
      </c>
      <c r="I65" s="647">
        <v>0</v>
      </c>
      <c r="J65" s="428" t="s">
        <v>2143</v>
      </c>
    </row>
    <row r="66" spans="1:10" s="65" customFormat="1" ht="41.25">
      <c r="A66" s="283" t="s">
        <v>3343</v>
      </c>
      <c r="B66" s="405" t="s">
        <v>1461</v>
      </c>
      <c r="C66" s="283" t="s">
        <v>902</v>
      </c>
      <c r="D66" s="405" t="s">
        <v>903</v>
      </c>
      <c r="E66" s="405" t="s">
        <v>904</v>
      </c>
      <c r="F66" s="520" t="s">
        <v>512</v>
      </c>
      <c r="G66" s="449" t="s">
        <v>837</v>
      </c>
      <c r="H66" s="449">
        <v>50</v>
      </c>
      <c r="I66" s="449">
        <v>50</v>
      </c>
      <c r="J66" s="173" t="s">
        <v>3344</v>
      </c>
    </row>
    <row r="67" spans="1:10" s="65" customFormat="1" ht="54.75">
      <c r="A67" s="283" t="s">
        <v>3343</v>
      </c>
      <c r="B67" s="405" t="s">
        <v>1461</v>
      </c>
      <c r="C67" s="283" t="s">
        <v>3100</v>
      </c>
      <c r="D67" s="405" t="s">
        <v>2499</v>
      </c>
      <c r="E67" s="405" t="s">
        <v>3101</v>
      </c>
      <c r="F67" s="520" t="s">
        <v>512</v>
      </c>
      <c r="G67" s="449" t="s">
        <v>3102</v>
      </c>
      <c r="H67" s="449">
        <v>50</v>
      </c>
      <c r="I67" s="449">
        <v>50</v>
      </c>
      <c r="J67" s="173" t="s">
        <v>3344</v>
      </c>
    </row>
    <row r="68" spans="1:10" s="65" customFormat="1" ht="39">
      <c r="A68" s="171" t="s">
        <v>3343</v>
      </c>
      <c r="B68" s="171" t="s">
        <v>1461</v>
      </c>
      <c r="C68" s="650" t="s">
        <v>3587</v>
      </c>
      <c r="D68" s="33" t="s">
        <v>2499</v>
      </c>
      <c r="E68" s="277"/>
      <c r="F68" s="173" t="s">
        <v>916</v>
      </c>
      <c r="G68" s="173" t="s">
        <v>842</v>
      </c>
      <c r="H68" s="194">
        <v>50</v>
      </c>
      <c r="I68" s="193">
        <v>0</v>
      </c>
      <c r="J68" s="173" t="s">
        <v>3344</v>
      </c>
    </row>
    <row r="69" spans="1:10" s="65" customFormat="1" ht="144">
      <c r="A69" s="171" t="s">
        <v>3343</v>
      </c>
      <c r="B69" s="171" t="s">
        <v>1461</v>
      </c>
      <c r="C69" s="650" t="s">
        <v>3588</v>
      </c>
      <c r="D69" s="592" t="s">
        <v>2499</v>
      </c>
      <c r="E69" s="230" t="s">
        <v>3589</v>
      </c>
      <c r="F69" s="173" t="s">
        <v>512</v>
      </c>
      <c r="G69" s="173" t="s">
        <v>3590</v>
      </c>
      <c r="H69" s="188">
        <v>25</v>
      </c>
      <c r="I69" s="193">
        <v>0</v>
      </c>
      <c r="J69" s="173" t="s">
        <v>3344</v>
      </c>
    </row>
    <row r="70" spans="1:10" s="65" customFormat="1" ht="41.25">
      <c r="A70" s="171" t="s">
        <v>3343</v>
      </c>
      <c r="B70" s="171" t="s">
        <v>1461</v>
      </c>
      <c r="C70" s="650" t="s">
        <v>3591</v>
      </c>
      <c r="D70" s="283" t="s">
        <v>903</v>
      </c>
      <c r="E70" s="277"/>
      <c r="F70" s="173" t="s">
        <v>512</v>
      </c>
      <c r="G70" s="173" t="s">
        <v>3592</v>
      </c>
      <c r="H70" s="194">
        <v>50</v>
      </c>
      <c r="I70" s="193">
        <v>0</v>
      </c>
      <c r="J70" s="173" t="s">
        <v>3344</v>
      </c>
    </row>
    <row r="71" spans="1:10" s="65" customFormat="1" ht="41.25">
      <c r="A71" s="171" t="s">
        <v>3343</v>
      </c>
      <c r="B71" s="171" t="s">
        <v>1461</v>
      </c>
      <c r="C71" s="650" t="s">
        <v>3593</v>
      </c>
      <c r="D71" s="283" t="s">
        <v>2499</v>
      </c>
      <c r="E71" s="277"/>
      <c r="F71" s="173" t="s">
        <v>512</v>
      </c>
      <c r="G71" s="173" t="s">
        <v>3594</v>
      </c>
      <c r="H71" s="194">
        <v>25</v>
      </c>
      <c r="I71" s="193">
        <v>0</v>
      </c>
      <c r="J71" s="173" t="s">
        <v>3344</v>
      </c>
    </row>
    <row r="72" spans="1:10" s="65" customFormat="1" ht="54.75">
      <c r="A72" s="171" t="s">
        <v>3343</v>
      </c>
      <c r="B72" s="171" t="s">
        <v>1461</v>
      </c>
      <c r="C72" s="650" t="s">
        <v>891</v>
      </c>
      <c r="D72" s="283" t="s">
        <v>1271</v>
      </c>
      <c r="E72" s="277" t="s">
        <v>3595</v>
      </c>
      <c r="F72" s="173" t="s">
        <v>512</v>
      </c>
      <c r="G72" s="173" t="s">
        <v>3596</v>
      </c>
      <c r="H72" s="194">
        <v>25</v>
      </c>
      <c r="I72" s="193">
        <v>0</v>
      </c>
      <c r="J72" s="173" t="s">
        <v>3344</v>
      </c>
    </row>
    <row r="73" spans="1:10" s="65" customFormat="1" ht="41.25">
      <c r="A73" s="171" t="s">
        <v>3343</v>
      </c>
      <c r="B73" s="171" t="s">
        <v>1461</v>
      </c>
      <c r="C73" s="651" t="s">
        <v>2501</v>
      </c>
      <c r="D73" s="171" t="s">
        <v>1271</v>
      </c>
      <c r="E73" s="171"/>
      <c r="F73" s="173" t="s">
        <v>3597</v>
      </c>
      <c r="G73" s="173" t="s">
        <v>2490</v>
      </c>
      <c r="H73" s="194">
        <v>50</v>
      </c>
      <c r="I73" s="193">
        <v>0</v>
      </c>
      <c r="J73" s="173" t="s">
        <v>3344</v>
      </c>
    </row>
    <row r="74" spans="1:10" s="65" customFormat="1" ht="41.25">
      <c r="A74" s="148" t="s">
        <v>872</v>
      </c>
      <c r="B74" s="146" t="s">
        <v>1461</v>
      </c>
      <c r="C74" s="281" t="s">
        <v>3610</v>
      </c>
      <c r="D74" s="322" t="s">
        <v>324</v>
      </c>
      <c r="E74" s="461" t="s">
        <v>3611</v>
      </c>
      <c r="F74" s="146" t="s">
        <v>892</v>
      </c>
      <c r="G74" s="146" t="s">
        <v>893</v>
      </c>
      <c r="H74" s="201">
        <v>50</v>
      </c>
      <c r="I74" s="223">
        <v>50</v>
      </c>
      <c r="J74" s="428" t="s">
        <v>1454</v>
      </c>
    </row>
    <row r="75" spans="1:10" s="65" customFormat="1" ht="27">
      <c r="A75" s="171" t="s">
        <v>872</v>
      </c>
      <c r="B75" s="173" t="s">
        <v>1461</v>
      </c>
      <c r="C75" s="172" t="s">
        <v>3037</v>
      </c>
      <c r="D75" s="173" t="s">
        <v>324</v>
      </c>
      <c r="E75" s="500" t="s">
        <v>3038</v>
      </c>
      <c r="F75" s="173" t="s">
        <v>512</v>
      </c>
      <c r="G75" s="173" t="s">
        <v>3039</v>
      </c>
      <c r="H75" s="190">
        <v>25</v>
      </c>
      <c r="I75" s="407">
        <v>25</v>
      </c>
      <c r="J75" s="428" t="s">
        <v>872</v>
      </c>
    </row>
    <row r="76" spans="1:10" s="65" customFormat="1" ht="42.75">
      <c r="A76" s="148" t="s">
        <v>3527</v>
      </c>
      <c r="B76" s="146" t="s">
        <v>311</v>
      </c>
      <c r="C76" s="148" t="s">
        <v>3528</v>
      </c>
      <c r="D76" s="148" t="s">
        <v>156</v>
      </c>
      <c r="E76" s="271" t="s">
        <v>157</v>
      </c>
      <c r="F76" s="146" t="s">
        <v>3529</v>
      </c>
      <c r="G76" s="146" t="s">
        <v>3530</v>
      </c>
      <c r="H76" s="201">
        <v>50</v>
      </c>
      <c r="I76" s="201">
        <v>50</v>
      </c>
      <c r="J76" s="221" t="s">
        <v>155</v>
      </c>
    </row>
    <row r="77" spans="1:10" s="65" customFormat="1" ht="72">
      <c r="A77" s="148" t="s">
        <v>3527</v>
      </c>
      <c r="B77" s="146" t="s">
        <v>311</v>
      </c>
      <c r="C77" s="149" t="s">
        <v>3531</v>
      </c>
      <c r="D77" s="149" t="s">
        <v>3532</v>
      </c>
      <c r="E77" s="298" t="s">
        <v>3533</v>
      </c>
      <c r="F77" s="146" t="s">
        <v>3529</v>
      </c>
      <c r="G77" s="146" t="s">
        <v>3534</v>
      </c>
      <c r="H77" s="145">
        <v>25</v>
      </c>
      <c r="I77" s="223">
        <v>25</v>
      </c>
      <c r="J77" s="221" t="s">
        <v>155</v>
      </c>
    </row>
    <row r="78" spans="1:10" s="65" customFormat="1" ht="42.75">
      <c r="A78" s="148" t="s">
        <v>898</v>
      </c>
      <c r="B78" s="146" t="s">
        <v>3612</v>
      </c>
      <c r="C78" s="149" t="s">
        <v>891</v>
      </c>
      <c r="D78" s="149" t="s">
        <v>324</v>
      </c>
      <c r="E78" s="298" t="s">
        <v>1614</v>
      </c>
      <c r="F78" s="146" t="s">
        <v>892</v>
      </c>
      <c r="G78" s="146" t="s">
        <v>893</v>
      </c>
      <c r="H78" s="145">
        <v>50</v>
      </c>
      <c r="I78" s="223">
        <v>50</v>
      </c>
      <c r="J78" s="221" t="s">
        <v>898</v>
      </c>
    </row>
    <row r="79" spans="1:10" s="65" customFormat="1" ht="41.25">
      <c r="A79" s="148" t="s">
        <v>3535</v>
      </c>
      <c r="B79" s="148"/>
      <c r="C79" s="148" t="s">
        <v>3536</v>
      </c>
      <c r="D79" s="148" t="s">
        <v>594</v>
      </c>
      <c r="E79" s="148"/>
      <c r="F79" s="146" t="s">
        <v>739</v>
      </c>
      <c r="G79" s="146" t="s">
        <v>910</v>
      </c>
      <c r="H79" s="201">
        <v>25</v>
      </c>
      <c r="I79" s="201">
        <v>25</v>
      </c>
      <c r="J79" s="221" t="s">
        <v>2004</v>
      </c>
    </row>
    <row r="80" spans="1:9" ht="14.25">
      <c r="A80" s="50" t="s">
        <v>2</v>
      </c>
      <c r="B80" s="50"/>
      <c r="H80" s="53"/>
      <c r="I80" s="48">
        <f>SUM(I9:I79)</f>
        <v>2465</v>
      </c>
    </row>
    <row r="82" spans="2:9" ht="15" customHeight="1">
      <c r="B82" s="7"/>
      <c r="G82" s="1"/>
      <c r="H82"/>
      <c r="I82"/>
    </row>
    <row r="83" spans="1:9" ht="14.25">
      <c r="A83" s="866" t="s">
        <v>12</v>
      </c>
      <c r="B83" s="866"/>
      <c r="C83" s="866"/>
      <c r="D83" s="866"/>
      <c r="E83" s="866"/>
      <c r="F83" s="866"/>
      <c r="G83" s="866"/>
      <c r="H83" s="866"/>
      <c r="I83" s="866"/>
    </row>
  </sheetData>
  <sheetProtection/>
  <autoFilter ref="A8:J80"/>
  <mergeCells count="5">
    <mergeCell ref="A83:I83"/>
    <mergeCell ref="A2:I2"/>
    <mergeCell ref="A6:I6"/>
    <mergeCell ref="A4:I4"/>
    <mergeCell ref="A5:I5"/>
  </mergeCells>
  <hyperlinks>
    <hyperlink ref="E9" r:id="rId1" display="www.srgm.ro"/>
    <hyperlink ref="E10" r:id="rId2" display="www.srgm.ro"/>
    <hyperlink ref="E14" r:id="rId3" display="www.srd.ro"/>
    <hyperlink ref="E13" r:id="rId4" display="www.srd.ro"/>
    <hyperlink ref="E17" r:id="rId5" display="www.srrm.ro"/>
    <hyperlink ref="E18" r:id="rId6" display="https://www.rmn-diagnostica.ro/evenimente/simpozion-actualitati-in-durerea-lombara-dezbateri-si-cazuri-clinice-comentate/"/>
    <hyperlink ref="E19" r:id="rId7" display="WWW.SRGM.RO"/>
    <hyperlink ref="E22" r:id="rId8" display="http://congresasklepios.ro"/>
    <hyperlink ref="E40" r:id="rId9" display="http://www.ch.tuiasi.ro/062conferinte.html"/>
    <hyperlink ref="E43" r:id="rId10" display="https://cnml.ro/en/program/ "/>
    <hyperlink ref="E44" r:id="rId11" display="https://conferintadebioetica.ro/program/"/>
    <hyperlink ref="E50" r:id="rId12" display="http://iscbrng.vv.si/"/>
    <hyperlink ref="E55" r:id="rId13" display="http://congresasklepios.ro/cgi-sys/suspendedpage.cgi"/>
    <hyperlink ref="E57" r:id="rId14" display="www.rclso.ro"/>
    <hyperlink ref="D61" r:id="rId15" display="https://aknee.umftgm.ro/2017/"/>
    <hyperlink ref="D62" r:id="rId16" display="https://aotrauma2.aofoundation.org/eventdetails.aspx?id=4080&amp;from=PG_COURSEDIRECTORY"/>
    <hyperlink ref="D65" r:id="rId17" display="http://ortopedietimisoara.ro/wp-content/uploads/2017/10/flyer-curs-artroscopie-2017-final-2.pdf"/>
    <hyperlink ref="E11" r:id="rId18" display="http://conferintasrh.ro/"/>
    <hyperlink ref="E12" r:id="rId19" display="http://srh.org.ro/event/scoala-de-vara-pentru-rezidenti-2/"/>
    <hyperlink ref="E15" r:id="rId20" display="http://alliedacademies.com/tropical-medicine-2017/2017/organizing-committee"/>
    <hyperlink ref="E25" r:id="rId21" display="https://www.rmn-diagnostica.ro/evenimente/simpozion-actualitati-in-durerea-lombara-dezbateri-si-cazuri-clinice-comentate/"/>
    <hyperlink ref="E29" r:id="rId22" display="www.med-book.ro"/>
    <hyperlink ref="E46" r:id="rId23" display="http://iscbrng.vv.si/"/>
    <hyperlink ref="E48" r:id="rId24" display="http://iscbrng.vv.si/"/>
    <hyperlink ref="E49" r:id="rId25" display="http://iscbrng.vv.si/"/>
    <hyperlink ref="E75" r:id="rId26" display="www.dental.ro"/>
    <hyperlink ref="E76" r:id="rId27" display="http://www.endo2017.medical-congresses.ro"/>
    <hyperlink ref="E77" r:id="rId28" display="https://ye-endoclinica-aecr-ro.herokuapp.com/docs/program-aecr-2017.pdf"/>
    <hyperlink ref="E72" r:id="rId29" display="https://www.stomasibiu.wordpress.com/"/>
    <hyperlink ref="E74" r:id="rId30" display="http://cercetare.ulbsibiu.ro/manifestari.html"/>
  </hyperlinks>
  <printOptions/>
  <pageMargins left="0.511811023622047" right="0.31496062992126" top="0.16" bottom="0" header="0" footer="0"/>
  <pageSetup horizontalDpi="200" verticalDpi="200" orientation="landscape" paperSize="9" r:id="rId31"/>
</worksheet>
</file>

<file path=xl/worksheets/sheet18.xml><?xml version="1.0" encoding="utf-8"?>
<worksheet xmlns="http://schemas.openxmlformats.org/spreadsheetml/2006/main" xmlns:r="http://schemas.openxmlformats.org/officeDocument/2006/relationships">
  <dimension ref="A2:K59"/>
  <sheetViews>
    <sheetView zoomScale="80" zoomScaleNormal="80" zoomScalePageLayoutView="0" workbookViewId="0" topLeftCell="A18">
      <selection activeCell="A21" sqref="A20:IV21"/>
    </sheetView>
  </sheetViews>
  <sheetFormatPr defaultColWidth="9.140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452" customWidth="1"/>
    <col min="12" max="12" width="18.57421875" style="0" customWidth="1"/>
  </cols>
  <sheetData>
    <row r="2" spans="1:10" ht="15" customHeight="1">
      <c r="A2" s="828" t="s">
        <v>96</v>
      </c>
      <c r="B2" s="829"/>
      <c r="C2" s="829"/>
      <c r="D2" s="829"/>
      <c r="E2" s="829"/>
      <c r="F2" s="829"/>
      <c r="G2" s="829"/>
      <c r="H2" s="829"/>
      <c r="I2" s="829"/>
      <c r="J2" s="829"/>
    </row>
    <row r="3" spans="1:10" ht="15" customHeight="1">
      <c r="A3" s="11"/>
      <c r="B3" s="11"/>
      <c r="C3" s="11"/>
      <c r="D3" s="11"/>
      <c r="E3" s="11"/>
      <c r="F3" s="11"/>
      <c r="G3" s="11"/>
      <c r="H3" s="11"/>
      <c r="I3" s="11"/>
      <c r="J3" s="11"/>
    </row>
    <row r="4" spans="1:10" ht="15" customHeight="1">
      <c r="A4" s="876" t="s">
        <v>233</v>
      </c>
      <c r="B4" s="877"/>
      <c r="C4" s="877"/>
      <c r="D4" s="877"/>
      <c r="E4" s="877"/>
      <c r="F4" s="877"/>
      <c r="G4" s="877"/>
      <c r="H4" s="877"/>
      <c r="I4" s="877"/>
      <c r="J4" s="878"/>
    </row>
    <row r="5" spans="1:10" ht="15" customHeight="1">
      <c r="A5" s="876" t="s">
        <v>234</v>
      </c>
      <c r="B5" s="877"/>
      <c r="C5" s="877"/>
      <c r="D5" s="877"/>
      <c r="E5" s="877"/>
      <c r="F5" s="877"/>
      <c r="G5" s="877"/>
      <c r="H5" s="877"/>
      <c r="I5" s="877"/>
      <c r="J5" s="878"/>
    </row>
    <row r="6" spans="1:11" s="64" customFormat="1" ht="65.25" customHeight="1">
      <c r="A6" s="823" t="s">
        <v>241</v>
      </c>
      <c r="B6" s="826"/>
      <c r="C6" s="826"/>
      <c r="D6" s="826"/>
      <c r="E6" s="826"/>
      <c r="F6" s="826"/>
      <c r="G6" s="826"/>
      <c r="H6" s="826"/>
      <c r="I6" s="826"/>
      <c r="J6" s="827"/>
      <c r="K6" s="566"/>
    </row>
    <row r="8" spans="1:11" ht="41.25">
      <c r="A8" s="42" t="s">
        <v>22</v>
      </c>
      <c r="B8" s="35" t="s">
        <v>4</v>
      </c>
      <c r="C8" s="35" t="s">
        <v>243</v>
      </c>
      <c r="D8" s="35" t="s">
        <v>6</v>
      </c>
      <c r="E8" s="37" t="s">
        <v>25</v>
      </c>
      <c r="F8" s="35" t="s">
        <v>236</v>
      </c>
      <c r="G8" s="36" t="s">
        <v>237</v>
      </c>
      <c r="H8" s="36" t="s">
        <v>238</v>
      </c>
      <c r="I8" s="36" t="s">
        <v>247</v>
      </c>
      <c r="J8" s="36" t="s">
        <v>7</v>
      </c>
      <c r="K8" s="89" t="s">
        <v>301</v>
      </c>
    </row>
    <row r="9" spans="1:11" ht="96">
      <c r="A9" s="151" t="s">
        <v>1527</v>
      </c>
      <c r="B9" s="98" t="s">
        <v>918</v>
      </c>
      <c r="C9" s="98" t="s">
        <v>919</v>
      </c>
      <c r="D9" s="98" t="s">
        <v>1527</v>
      </c>
      <c r="E9" s="98" t="s">
        <v>1461</v>
      </c>
      <c r="F9" s="98" t="s">
        <v>920</v>
      </c>
      <c r="G9" s="98" t="s">
        <v>921</v>
      </c>
      <c r="H9" s="98">
        <v>10000</v>
      </c>
      <c r="I9" s="95">
        <v>100</v>
      </c>
      <c r="J9" s="126">
        <v>100</v>
      </c>
      <c r="K9" s="97" t="s">
        <v>497</v>
      </c>
    </row>
    <row r="10" spans="1:11" ht="82.5">
      <c r="A10" s="151" t="s">
        <v>1527</v>
      </c>
      <c r="B10" s="98" t="s">
        <v>922</v>
      </c>
      <c r="C10" s="98" t="s">
        <v>919</v>
      </c>
      <c r="D10" s="98" t="s">
        <v>1527</v>
      </c>
      <c r="E10" s="95" t="s">
        <v>1461</v>
      </c>
      <c r="F10" s="101" t="s">
        <v>923</v>
      </c>
      <c r="G10" s="101" t="s">
        <v>921</v>
      </c>
      <c r="H10" s="101" t="s">
        <v>924</v>
      </c>
      <c r="I10" s="101" t="s">
        <v>925</v>
      </c>
      <c r="J10" s="128">
        <v>100</v>
      </c>
      <c r="K10" s="97" t="s">
        <v>497</v>
      </c>
    </row>
    <row r="11" spans="1:11" ht="82.5">
      <c r="A11" s="98" t="s">
        <v>3132</v>
      </c>
      <c r="B11" s="98" t="s">
        <v>3133</v>
      </c>
      <c r="C11" s="98" t="s">
        <v>3134</v>
      </c>
      <c r="D11" s="98" t="s">
        <v>3135</v>
      </c>
      <c r="E11" s="98" t="s">
        <v>132</v>
      </c>
      <c r="F11" s="98" t="s">
        <v>3136</v>
      </c>
      <c r="G11" s="98">
        <v>11000</v>
      </c>
      <c r="H11" s="98">
        <v>4500</v>
      </c>
      <c r="I11" s="95">
        <v>45</v>
      </c>
      <c r="J11" s="126">
        <v>15</v>
      </c>
      <c r="K11" s="97" t="s">
        <v>2134</v>
      </c>
    </row>
    <row r="12" spans="1:11" ht="179.25">
      <c r="A12" s="98" t="s">
        <v>3137</v>
      </c>
      <c r="B12" s="98" t="s">
        <v>3138</v>
      </c>
      <c r="C12" s="98" t="s">
        <v>3139</v>
      </c>
      <c r="D12" s="98" t="s">
        <v>3135</v>
      </c>
      <c r="E12" s="95" t="s">
        <v>132</v>
      </c>
      <c r="F12" s="98" t="s">
        <v>3140</v>
      </c>
      <c r="G12" s="216">
        <v>10500</v>
      </c>
      <c r="H12" s="216">
        <v>4000</v>
      </c>
      <c r="I12" s="216">
        <v>40</v>
      </c>
      <c r="J12" s="128">
        <v>13.33</v>
      </c>
      <c r="K12" s="97" t="s">
        <v>2134</v>
      </c>
    </row>
    <row r="13" spans="1:11" ht="138">
      <c r="A13" s="98" t="s">
        <v>3141</v>
      </c>
      <c r="B13" s="98" t="s">
        <v>3142</v>
      </c>
      <c r="C13" s="98" t="s">
        <v>3139</v>
      </c>
      <c r="D13" s="98" t="s">
        <v>3143</v>
      </c>
      <c r="E13" s="95" t="s">
        <v>132</v>
      </c>
      <c r="F13" s="98" t="s">
        <v>3144</v>
      </c>
      <c r="G13" s="216">
        <v>10500</v>
      </c>
      <c r="H13" s="216">
        <v>45000</v>
      </c>
      <c r="I13" s="216">
        <v>45</v>
      </c>
      <c r="J13" s="128">
        <v>0</v>
      </c>
      <c r="K13" s="97" t="s">
        <v>2134</v>
      </c>
    </row>
    <row r="14" spans="1:11" ht="82.5">
      <c r="A14" s="98" t="s">
        <v>3132</v>
      </c>
      <c r="B14" s="98" t="s">
        <v>3133</v>
      </c>
      <c r="C14" s="98" t="s">
        <v>3134</v>
      </c>
      <c r="D14" s="98" t="s">
        <v>3135</v>
      </c>
      <c r="E14" s="98" t="s">
        <v>132</v>
      </c>
      <c r="F14" s="98" t="s">
        <v>3136</v>
      </c>
      <c r="G14" s="98">
        <v>11000</v>
      </c>
      <c r="H14" s="98">
        <v>4500</v>
      </c>
      <c r="I14" s="95">
        <v>45</v>
      </c>
      <c r="J14" s="126">
        <v>15</v>
      </c>
      <c r="K14" s="95" t="s">
        <v>2135</v>
      </c>
    </row>
    <row r="15" spans="1:11" ht="179.25">
      <c r="A15" s="98" t="s">
        <v>3137</v>
      </c>
      <c r="B15" s="98" t="s">
        <v>3138</v>
      </c>
      <c r="C15" s="98" t="s">
        <v>3139</v>
      </c>
      <c r="D15" s="98" t="s">
        <v>3135</v>
      </c>
      <c r="E15" s="95" t="s">
        <v>132</v>
      </c>
      <c r="F15" s="98" t="s">
        <v>3140</v>
      </c>
      <c r="G15" s="216">
        <v>10500</v>
      </c>
      <c r="H15" s="216">
        <v>4000</v>
      </c>
      <c r="I15" s="216">
        <v>40</v>
      </c>
      <c r="J15" s="128">
        <v>13.3</v>
      </c>
      <c r="K15" s="95" t="s">
        <v>2135</v>
      </c>
    </row>
    <row r="16" spans="1:11" ht="138">
      <c r="A16" s="98" t="s">
        <v>3141</v>
      </c>
      <c r="B16" s="98" t="s">
        <v>3142</v>
      </c>
      <c r="C16" s="98" t="s">
        <v>3139</v>
      </c>
      <c r="D16" s="98" t="s">
        <v>3143</v>
      </c>
      <c r="E16" s="95" t="s">
        <v>132</v>
      </c>
      <c r="F16" s="98" t="s">
        <v>3144</v>
      </c>
      <c r="G16" s="216">
        <v>10500</v>
      </c>
      <c r="H16" s="216">
        <v>45000</v>
      </c>
      <c r="I16" s="216">
        <v>45</v>
      </c>
      <c r="J16" s="128">
        <v>45</v>
      </c>
      <c r="K16" s="95" t="s">
        <v>2135</v>
      </c>
    </row>
    <row r="17" spans="1:11" ht="82.5">
      <c r="A17" s="98" t="s">
        <v>3132</v>
      </c>
      <c r="B17" s="98" t="s">
        <v>3133</v>
      </c>
      <c r="C17" s="98" t="s">
        <v>3134</v>
      </c>
      <c r="D17" s="98" t="s">
        <v>3135</v>
      </c>
      <c r="E17" s="98" t="s">
        <v>132</v>
      </c>
      <c r="F17" s="98" t="s">
        <v>3136</v>
      </c>
      <c r="G17" s="98">
        <v>11000</v>
      </c>
      <c r="H17" s="98">
        <v>4500</v>
      </c>
      <c r="I17" s="95">
        <v>45</v>
      </c>
      <c r="J17" s="126">
        <v>15</v>
      </c>
      <c r="K17" s="95" t="s">
        <v>2141</v>
      </c>
    </row>
    <row r="18" spans="1:11" ht="179.25">
      <c r="A18" s="98" t="s">
        <v>3137</v>
      </c>
      <c r="B18" s="98" t="s">
        <v>3138</v>
      </c>
      <c r="C18" s="98" t="s">
        <v>3139</v>
      </c>
      <c r="D18" s="98" t="s">
        <v>3135</v>
      </c>
      <c r="E18" s="95" t="s">
        <v>132</v>
      </c>
      <c r="F18" s="98" t="s">
        <v>3140</v>
      </c>
      <c r="G18" s="216">
        <v>10500</v>
      </c>
      <c r="H18" s="216">
        <v>4000</v>
      </c>
      <c r="I18" s="216">
        <v>40</v>
      </c>
      <c r="J18" s="128">
        <v>13.33</v>
      </c>
      <c r="K18" s="95" t="s">
        <v>2141</v>
      </c>
    </row>
    <row r="19" spans="1:11" ht="138">
      <c r="A19" s="98" t="s">
        <v>3141</v>
      </c>
      <c r="B19" s="98" t="s">
        <v>3142</v>
      </c>
      <c r="C19" s="98" t="s">
        <v>3139</v>
      </c>
      <c r="D19" s="98" t="s">
        <v>3143</v>
      </c>
      <c r="E19" s="95" t="s">
        <v>132</v>
      </c>
      <c r="F19" s="98" t="s">
        <v>3144</v>
      </c>
      <c r="G19" s="216">
        <v>10500</v>
      </c>
      <c r="H19" s="216">
        <v>45000</v>
      </c>
      <c r="I19" s="216">
        <v>45</v>
      </c>
      <c r="J19" s="128">
        <v>0</v>
      </c>
      <c r="K19" s="95" t="s">
        <v>2141</v>
      </c>
    </row>
    <row r="20" spans="1:11" ht="14.25">
      <c r="A20" s="151"/>
      <c r="B20" s="98"/>
      <c r="C20" s="98"/>
      <c r="D20" s="98"/>
      <c r="E20" s="98"/>
      <c r="F20" s="98"/>
      <c r="G20" s="98"/>
      <c r="H20" s="98"/>
      <c r="I20" s="98"/>
      <c r="J20" s="128"/>
      <c r="K20" s="97"/>
    </row>
    <row r="21" spans="1:11" ht="14.25">
      <c r="A21" s="151"/>
      <c r="B21" s="98"/>
      <c r="C21" s="98"/>
      <c r="D21" s="98"/>
      <c r="E21" s="98"/>
      <c r="F21" s="98"/>
      <c r="G21" s="98"/>
      <c r="H21" s="98"/>
      <c r="I21" s="98"/>
      <c r="J21" s="128"/>
      <c r="K21" s="97"/>
    </row>
    <row r="22" spans="1:11" ht="14.25">
      <c r="A22" s="151"/>
      <c r="B22" s="98"/>
      <c r="C22" s="98"/>
      <c r="D22" s="98"/>
      <c r="E22" s="98"/>
      <c r="F22" s="98"/>
      <c r="G22" s="98"/>
      <c r="H22" s="98"/>
      <c r="I22" s="98"/>
      <c r="J22" s="128"/>
      <c r="K22" s="97"/>
    </row>
    <row r="23" spans="1:11" ht="14.25">
      <c r="A23" s="151"/>
      <c r="B23" s="98"/>
      <c r="C23" s="98"/>
      <c r="D23" s="98"/>
      <c r="E23" s="98"/>
      <c r="F23" s="98"/>
      <c r="G23" s="98"/>
      <c r="H23" s="98"/>
      <c r="I23" s="98"/>
      <c r="J23" s="128"/>
      <c r="K23" s="97"/>
    </row>
    <row r="24" spans="1:11" ht="14.25">
      <c r="A24" s="151"/>
      <c r="B24" s="98"/>
      <c r="C24" s="98"/>
      <c r="D24" s="98"/>
      <c r="E24" s="98"/>
      <c r="F24" s="98"/>
      <c r="G24" s="98"/>
      <c r="H24" s="98"/>
      <c r="I24" s="98"/>
      <c r="J24" s="128"/>
      <c r="K24" s="97"/>
    </row>
    <row r="25" spans="1:11" ht="14.25">
      <c r="A25" s="151"/>
      <c r="B25" s="98"/>
      <c r="C25" s="98"/>
      <c r="D25" s="98"/>
      <c r="E25" s="98"/>
      <c r="F25" s="98"/>
      <c r="G25" s="98"/>
      <c r="H25" s="98"/>
      <c r="I25" s="98"/>
      <c r="J25" s="128"/>
      <c r="K25" s="97"/>
    </row>
    <row r="26" spans="1:11" ht="14.25">
      <c r="A26" s="151"/>
      <c r="B26" s="98"/>
      <c r="C26" s="98"/>
      <c r="D26" s="98"/>
      <c r="E26" s="98"/>
      <c r="F26" s="98"/>
      <c r="G26" s="98"/>
      <c r="H26" s="98"/>
      <c r="I26" s="98"/>
      <c r="J26" s="128"/>
      <c r="K26" s="97"/>
    </row>
    <row r="27" spans="1:11" ht="14.25">
      <c r="A27" s="151"/>
      <c r="B27" s="98"/>
      <c r="C27" s="98"/>
      <c r="D27" s="98"/>
      <c r="E27" s="98"/>
      <c r="F27" s="98"/>
      <c r="G27" s="98"/>
      <c r="H27" s="98"/>
      <c r="I27" s="98"/>
      <c r="J27" s="128"/>
      <c r="K27" s="97"/>
    </row>
    <row r="28" spans="1:11" ht="14.25">
      <c r="A28" s="151"/>
      <c r="B28" s="98"/>
      <c r="C28" s="98"/>
      <c r="D28" s="98"/>
      <c r="E28" s="98"/>
      <c r="F28" s="98"/>
      <c r="G28" s="98"/>
      <c r="H28" s="98"/>
      <c r="I28" s="98"/>
      <c r="J28" s="128"/>
      <c r="K28" s="97"/>
    </row>
    <row r="29" spans="1:11" ht="14.25">
      <c r="A29" s="151"/>
      <c r="B29" s="98"/>
      <c r="C29" s="98"/>
      <c r="D29" s="98"/>
      <c r="E29" s="98"/>
      <c r="F29" s="98"/>
      <c r="G29" s="98"/>
      <c r="H29" s="98"/>
      <c r="I29" s="98"/>
      <c r="J29" s="128"/>
      <c r="K29" s="97"/>
    </row>
    <row r="30" spans="1:11" ht="14.25">
      <c r="A30" s="151"/>
      <c r="B30" s="98"/>
      <c r="C30" s="98"/>
      <c r="D30" s="98"/>
      <c r="E30" s="98"/>
      <c r="F30" s="98"/>
      <c r="G30" s="98"/>
      <c r="H30" s="98"/>
      <c r="I30" s="98"/>
      <c r="J30" s="128"/>
      <c r="K30" s="97"/>
    </row>
    <row r="31" spans="1:11" ht="14.25">
      <c r="A31" s="151"/>
      <c r="B31" s="98"/>
      <c r="C31" s="98"/>
      <c r="D31" s="98"/>
      <c r="E31" s="98"/>
      <c r="F31" s="98"/>
      <c r="G31" s="98"/>
      <c r="H31" s="98"/>
      <c r="I31" s="98"/>
      <c r="J31" s="128"/>
      <c r="K31" s="97"/>
    </row>
    <row r="32" spans="1:11" ht="14.25">
      <c r="A32" s="151"/>
      <c r="B32" s="98"/>
      <c r="C32" s="98"/>
      <c r="D32" s="98"/>
      <c r="E32" s="98"/>
      <c r="F32" s="98"/>
      <c r="G32" s="98"/>
      <c r="H32" s="98"/>
      <c r="I32" s="98"/>
      <c r="J32" s="128"/>
      <c r="K32" s="97"/>
    </row>
    <row r="33" spans="1:11" ht="14.25">
      <c r="A33" s="151"/>
      <c r="B33" s="98"/>
      <c r="C33" s="98"/>
      <c r="D33" s="98"/>
      <c r="E33" s="98"/>
      <c r="F33" s="98"/>
      <c r="G33" s="98"/>
      <c r="H33" s="98"/>
      <c r="I33" s="98"/>
      <c r="J33" s="128"/>
      <c r="K33" s="97"/>
    </row>
    <row r="34" spans="1:11" ht="14.25">
      <c r="A34" s="151"/>
      <c r="B34" s="98"/>
      <c r="C34" s="98"/>
      <c r="D34" s="98"/>
      <c r="E34" s="98"/>
      <c r="F34" s="98"/>
      <c r="G34" s="98"/>
      <c r="H34" s="98"/>
      <c r="I34" s="98"/>
      <c r="J34" s="128"/>
      <c r="K34" s="97"/>
    </row>
    <row r="35" spans="1:11" ht="14.25">
      <c r="A35" s="151"/>
      <c r="B35" s="98"/>
      <c r="C35" s="98"/>
      <c r="D35" s="98"/>
      <c r="E35" s="98"/>
      <c r="F35" s="98"/>
      <c r="G35" s="98"/>
      <c r="H35" s="98"/>
      <c r="I35" s="98"/>
      <c r="J35" s="128"/>
      <c r="K35" s="97"/>
    </row>
    <row r="36" spans="1:11" ht="14.25">
      <c r="A36" s="151"/>
      <c r="B36" s="98"/>
      <c r="C36" s="98"/>
      <c r="D36" s="98"/>
      <c r="E36" s="98"/>
      <c r="F36" s="98"/>
      <c r="G36" s="98"/>
      <c r="H36" s="98"/>
      <c r="I36" s="98"/>
      <c r="J36" s="128"/>
      <c r="K36" s="97"/>
    </row>
    <row r="37" spans="1:11" ht="14.25">
      <c r="A37" s="151"/>
      <c r="B37" s="98"/>
      <c r="C37" s="98"/>
      <c r="D37" s="98"/>
      <c r="E37" s="98"/>
      <c r="F37" s="98"/>
      <c r="G37" s="98"/>
      <c r="H37" s="98"/>
      <c r="I37" s="98"/>
      <c r="J37" s="128"/>
      <c r="K37" s="97"/>
    </row>
    <row r="38" spans="1:11" ht="14.25">
      <c r="A38" s="151"/>
      <c r="B38" s="98"/>
      <c r="C38" s="98"/>
      <c r="D38" s="98"/>
      <c r="E38" s="98"/>
      <c r="F38" s="98"/>
      <c r="G38" s="98"/>
      <c r="H38" s="98"/>
      <c r="I38" s="98"/>
      <c r="J38" s="128"/>
      <c r="K38" s="97"/>
    </row>
    <row r="39" spans="1:11" ht="14.25">
      <c r="A39" s="151"/>
      <c r="B39" s="98"/>
      <c r="C39" s="98"/>
      <c r="D39" s="98"/>
      <c r="E39" s="98"/>
      <c r="F39" s="98"/>
      <c r="G39" s="98"/>
      <c r="H39" s="98"/>
      <c r="I39" s="98"/>
      <c r="J39" s="128"/>
      <c r="K39" s="97"/>
    </row>
    <row r="40" spans="1:11" ht="14.25">
      <c r="A40" s="151"/>
      <c r="B40" s="98"/>
      <c r="C40" s="98"/>
      <c r="D40" s="98"/>
      <c r="E40" s="98"/>
      <c r="F40" s="98"/>
      <c r="G40" s="98"/>
      <c r="H40" s="98"/>
      <c r="I40" s="98"/>
      <c r="J40" s="128"/>
      <c r="K40" s="97"/>
    </row>
    <row r="41" spans="1:11" ht="14.25">
      <c r="A41" s="151"/>
      <c r="B41" s="98"/>
      <c r="C41" s="98"/>
      <c r="D41" s="98"/>
      <c r="E41" s="98"/>
      <c r="F41" s="98"/>
      <c r="G41" s="98"/>
      <c r="H41" s="98"/>
      <c r="I41" s="98"/>
      <c r="J41" s="128"/>
      <c r="K41" s="97"/>
    </row>
    <row r="42" spans="1:11" ht="14.25">
      <c r="A42" s="151"/>
      <c r="B42" s="98"/>
      <c r="C42" s="98"/>
      <c r="D42" s="98"/>
      <c r="E42" s="98"/>
      <c r="F42" s="98"/>
      <c r="G42" s="98"/>
      <c r="H42" s="98"/>
      <c r="I42" s="98"/>
      <c r="J42" s="128"/>
      <c r="K42" s="97"/>
    </row>
    <row r="43" spans="1:11" ht="14.25">
      <c r="A43" s="151"/>
      <c r="B43" s="98"/>
      <c r="C43" s="98"/>
      <c r="D43" s="98"/>
      <c r="E43" s="98"/>
      <c r="F43" s="98"/>
      <c r="G43" s="98"/>
      <c r="H43" s="98"/>
      <c r="I43" s="98"/>
      <c r="J43" s="128"/>
      <c r="K43" s="97"/>
    </row>
    <row r="44" spans="1:11" ht="14.25">
      <c r="A44" s="151"/>
      <c r="B44" s="98"/>
      <c r="C44" s="98"/>
      <c r="D44" s="98"/>
      <c r="E44" s="98"/>
      <c r="F44" s="98"/>
      <c r="G44" s="98"/>
      <c r="H44" s="98"/>
      <c r="I44" s="98"/>
      <c r="J44" s="128"/>
      <c r="K44" s="97"/>
    </row>
    <row r="45" spans="1:11" ht="14.25">
      <c r="A45" s="151"/>
      <c r="B45" s="98"/>
      <c r="C45" s="98"/>
      <c r="D45" s="98"/>
      <c r="E45" s="98"/>
      <c r="F45" s="98"/>
      <c r="G45" s="98"/>
      <c r="H45" s="98"/>
      <c r="I45" s="98"/>
      <c r="J45" s="128"/>
      <c r="K45" s="97"/>
    </row>
    <row r="46" spans="1:11" ht="14.25">
      <c r="A46" s="151"/>
      <c r="B46" s="98"/>
      <c r="C46" s="98"/>
      <c r="D46" s="98"/>
      <c r="E46" s="98"/>
      <c r="F46" s="98"/>
      <c r="G46" s="98"/>
      <c r="H46" s="98"/>
      <c r="I46" s="98"/>
      <c r="J46" s="128"/>
      <c r="K46" s="97"/>
    </row>
    <row r="47" spans="1:11" ht="14.25">
      <c r="A47" s="151"/>
      <c r="B47" s="98"/>
      <c r="C47" s="98"/>
      <c r="D47" s="98"/>
      <c r="E47" s="98"/>
      <c r="F47" s="98"/>
      <c r="G47" s="98"/>
      <c r="H47" s="98"/>
      <c r="I47" s="98"/>
      <c r="J47" s="128"/>
      <c r="K47" s="97"/>
    </row>
    <row r="48" spans="1:11" ht="14.25">
      <c r="A48" s="151"/>
      <c r="B48" s="98"/>
      <c r="C48" s="98"/>
      <c r="D48" s="98"/>
      <c r="E48" s="95"/>
      <c r="F48" s="101"/>
      <c r="G48" s="101"/>
      <c r="H48" s="101"/>
      <c r="I48" s="101"/>
      <c r="J48" s="128"/>
      <c r="K48" s="97"/>
    </row>
    <row r="49" spans="1:11" ht="14.25">
      <c r="A49" s="151"/>
      <c r="B49" s="98"/>
      <c r="C49" s="98"/>
      <c r="D49" s="98"/>
      <c r="E49" s="95"/>
      <c r="F49" s="101"/>
      <c r="G49" s="101"/>
      <c r="H49" s="101"/>
      <c r="I49" s="101"/>
      <c r="J49" s="128"/>
      <c r="K49" s="97"/>
    </row>
    <row r="50" spans="1:11" ht="14.25">
      <c r="A50" s="151"/>
      <c r="B50" s="98"/>
      <c r="C50" s="98"/>
      <c r="D50" s="98"/>
      <c r="E50" s="95"/>
      <c r="F50" s="101"/>
      <c r="G50" s="101"/>
      <c r="H50" s="101"/>
      <c r="I50" s="101"/>
      <c r="J50" s="128"/>
      <c r="K50" s="97"/>
    </row>
    <row r="51" spans="1:11" ht="14.25">
      <c r="A51" s="151"/>
      <c r="B51" s="98"/>
      <c r="C51" s="98"/>
      <c r="D51" s="98"/>
      <c r="E51" s="95"/>
      <c r="F51" s="101"/>
      <c r="G51" s="101"/>
      <c r="H51" s="101"/>
      <c r="I51" s="101"/>
      <c r="J51" s="128"/>
      <c r="K51" s="97"/>
    </row>
    <row r="52" spans="1:11" ht="14.25">
      <c r="A52" s="151"/>
      <c r="B52" s="98"/>
      <c r="C52" s="98"/>
      <c r="D52" s="98"/>
      <c r="E52" s="95"/>
      <c r="F52" s="101"/>
      <c r="G52" s="101"/>
      <c r="H52" s="101"/>
      <c r="I52" s="101"/>
      <c r="J52" s="128"/>
      <c r="K52" s="97"/>
    </row>
    <row r="53" spans="1:11" ht="14.25">
      <c r="A53" s="151"/>
      <c r="B53" s="98"/>
      <c r="C53" s="98"/>
      <c r="D53" s="98"/>
      <c r="E53" s="95"/>
      <c r="F53" s="101"/>
      <c r="G53" s="101"/>
      <c r="H53" s="101"/>
      <c r="I53" s="101"/>
      <c r="J53" s="128"/>
      <c r="K53" s="97"/>
    </row>
    <row r="54" spans="1:11" ht="14.25">
      <c r="A54" s="151"/>
      <c r="B54" s="98"/>
      <c r="C54" s="98"/>
      <c r="D54" s="98"/>
      <c r="E54" s="95"/>
      <c r="F54" s="101"/>
      <c r="G54" s="101"/>
      <c r="H54" s="101"/>
      <c r="I54" s="101"/>
      <c r="J54" s="128"/>
      <c r="K54" s="97"/>
    </row>
    <row r="55" spans="1:11" ht="14.25">
      <c r="A55" s="151"/>
      <c r="B55" s="98"/>
      <c r="C55" s="98"/>
      <c r="D55" s="98"/>
      <c r="E55" s="95"/>
      <c r="F55" s="101"/>
      <c r="G55" s="101"/>
      <c r="H55" s="101"/>
      <c r="I55" s="101"/>
      <c r="J55" s="128"/>
      <c r="K55" s="97"/>
    </row>
    <row r="56" spans="1:10" ht="14.25">
      <c r="A56" s="50" t="s">
        <v>2</v>
      </c>
      <c r="G56" s="1"/>
      <c r="H56" s="1"/>
      <c r="I56" s="1"/>
      <c r="J56" s="48">
        <f>SUM(J9:J55)</f>
        <v>329.96</v>
      </c>
    </row>
    <row r="58" spans="2:10" ht="14.25">
      <c r="B58" s="7"/>
      <c r="C58" s="7"/>
      <c r="D58" s="7"/>
      <c r="G58" s="1"/>
      <c r="H58"/>
      <c r="I58"/>
      <c r="J58"/>
    </row>
    <row r="59" spans="1:10" ht="15" customHeight="1">
      <c r="A59" s="866" t="s">
        <v>12</v>
      </c>
      <c r="B59" s="866"/>
      <c r="C59" s="866"/>
      <c r="D59" s="866"/>
      <c r="E59" s="866"/>
      <c r="F59" s="866"/>
      <c r="G59" s="866"/>
      <c r="H59" s="866"/>
      <c r="I59" s="866"/>
      <c r="J59" s="866"/>
    </row>
  </sheetData>
  <sheetProtection/>
  <mergeCells count="5">
    <mergeCell ref="A59:J59"/>
    <mergeCell ref="A2:J2"/>
    <mergeCell ref="A4:J4"/>
    <mergeCell ref="A5:J5"/>
    <mergeCell ref="A6:J6"/>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L64"/>
  <sheetViews>
    <sheetView zoomScale="80" zoomScaleNormal="80" zoomScalePageLayoutView="0" workbookViewId="0" topLeftCell="A7">
      <selection activeCell="L14" sqref="L13:L14"/>
    </sheetView>
  </sheetViews>
  <sheetFormatPr defaultColWidth="9.140625" defaultRowHeight="15"/>
  <cols>
    <col min="1" max="1" width="18.7109375" style="2" customWidth="1"/>
    <col min="2" max="2" width="14.7109375" style="2" customWidth="1"/>
    <col min="3" max="3" width="17.00390625" style="2" customWidth="1"/>
    <col min="4" max="4" width="19.7109375" style="2" customWidth="1"/>
    <col min="5" max="5" width="11.8515625" style="29" customWidth="1"/>
    <col min="6" max="6" width="11.7109375" style="7" customWidth="1"/>
    <col min="7" max="7" width="16.00390625" style="7" customWidth="1"/>
    <col min="8" max="8" width="10.00390625" style="1" customWidth="1"/>
    <col min="9" max="9" width="9.140625" style="1" customWidth="1"/>
    <col min="11" max="11" width="21.28125" style="0" customWidth="1"/>
    <col min="12" max="12" width="72.8515625" style="0" customWidth="1"/>
  </cols>
  <sheetData>
    <row r="2" spans="1:10" s="4" customFormat="1" ht="15" customHeight="1">
      <c r="A2" s="828" t="s">
        <v>97</v>
      </c>
      <c r="B2" s="828"/>
      <c r="C2" s="828"/>
      <c r="D2" s="828"/>
      <c r="E2" s="828"/>
      <c r="F2" s="828"/>
      <c r="G2" s="828"/>
      <c r="H2" s="828"/>
      <c r="I2" s="828"/>
      <c r="J2" s="828"/>
    </row>
    <row r="3" spans="1:9" s="4" customFormat="1" ht="15" customHeight="1">
      <c r="A3" s="12"/>
      <c r="B3" s="12"/>
      <c r="C3" s="12"/>
      <c r="D3" s="12"/>
      <c r="E3" s="28"/>
      <c r="F3" s="12"/>
      <c r="G3" s="12"/>
      <c r="H3" s="12"/>
      <c r="I3" s="3"/>
    </row>
    <row r="4" spans="1:10" ht="15" customHeight="1">
      <c r="A4" s="830" t="s">
        <v>239</v>
      </c>
      <c r="B4" s="830"/>
      <c r="C4" s="830"/>
      <c r="D4" s="830"/>
      <c r="E4" s="830"/>
      <c r="F4" s="830"/>
      <c r="G4" s="830"/>
      <c r="H4" s="830"/>
      <c r="I4" s="830"/>
      <c r="J4" s="830"/>
    </row>
    <row r="5" spans="1:10" ht="15" customHeight="1">
      <c r="A5" s="830" t="s">
        <v>240</v>
      </c>
      <c r="B5" s="830"/>
      <c r="C5" s="830"/>
      <c r="D5" s="830"/>
      <c r="E5" s="830"/>
      <c r="F5" s="830"/>
      <c r="G5" s="830"/>
      <c r="H5" s="830"/>
      <c r="I5" s="830"/>
      <c r="J5" s="830"/>
    </row>
    <row r="6" spans="1:11" s="64" customFormat="1" ht="15" customHeight="1">
      <c r="A6" s="821" t="s">
        <v>246</v>
      </c>
      <c r="B6" s="821"/>
      <c r="C6" s="821"/>
      <c r="D6" s="821"/>
      <c r="E6" s="821"/>
      <c r="F6" s="821"/>
      <c r="G6" s="821"/>
      <c r="H6" s="821"/>
      <c r="I6" s="821"/>
      <c r="J6" s="821"/>
      <c r="K6" s="66"/>
    </row>
    <row r="7" spans="1:11" ht="26.25" customHeight="1">
      <c r="A7" s="821" t="s">
        <v>235</v>
      </c>
      <c r="B7" s="821"/>
      <c r="C7" s="821"/>
      <c r="D7" s="821"/>
      <c r="E7" s="821"/>
      <c r="F7" s="821"/>
      <c r="G7" s="821"/>
      <c r="H7" s="821"/>
      <c r="I7" s="821"/>
      <c r="J7" s="821"/>
      <c r="K7" s="65"/>
    </row>
    <row r="8" spans="1:10" s="64" customFormat="1" ht="117" customHeight="1">
      <c r="A8" s="821" t="s">
        <v>242</v>
      </c>
      <c r="B8" s="821"/>
      <c r="C8" s="821"/>
      <c r="D8" s="821"/>
      <c r="E8" s="821"/>
      <c r="F8" s="821"/>
      <c r="G8" s="821"/>
      <c r="H8" s="821"/>
      <c r="I8" s="821"/>
      <c r="J8" s="821"/>
    </row>
    <row r="10" spans="1:11" ht="54.75">
      <c r="A10" s="42" t="s">
        <v>22</v>
      </c>
      <c r="B10" s="40" t="s">
        <v>4</v>
      </c>
      <c r="C10" s="40" t="s">
        <v>23</v>
      </c>
      <c r="D10" s="40" t="s">
        <v>248</v>
      </c>
      <c r="E10" s="40" t="s">
        <v>6</v>
      </c>
      <c r="F10" s="37" t="s">
        <v>25</v>
      </c>
      <c r="G10" s="40" t="s">
        <v>244</v>
      </c>
      <c r="H10" s="40" t="s">
        <v>245</v>
      </c>
      <c r="I10" s="40" t="s">
        <v>247</v>
      </c>
      <c r="J10" s="61" t="s">
        <v>7</v>
      </c>
      <c r="K10" s="89" t="s">
        <v>301</v>
      </c>
    </row>
    <row r="11" spans="1:11" ht="100.5">
      <c r="A11" s="131" t="s">
        <v>2510</v>
      </c>
      <c r="B11" s="242" t="s">
        <v>2511</v>
      </c>
      <c r="C11" s="243" t="s">
        <v>2512</v>
      </c>
      <c r="D11" s="243" t="s">
        <v>2513</v>
      </c>
      <c r="E11" s="243" t="s">
        <v>2514</v>
      </c>
      <c r="F11" s="242"/>
      <c r="G11" s="214" t="s">
        <v>2515</v>
      </c>
      <c r="H11" s="244">
        <v>42948</v>
      </c>
      <c r="I11" s="242">
        <v>500</v>
      </c>
      <c r="J11" s="245">
        <v>125</v>
      </c>
      <c r="K11" s="97" t="s">
        <v>1988</v>
      </c>
    </row>
    <row r="12" spans="1:12" s="65" customFormat="1" ht="216">
      <c r="A12" s="281" t="s">
        <v>2510</v>
      </c>
      <c r="B12" s="326" t="s">
        <v>2516</v>
      </c>
      <c r="C12" s="326" t="s">
        <v>2517</v>
      </c>
      <c r="D12" s="327" t="s">
        <v>2513</v>
      </c>
      <c r="E12" s="326" t="s">
        <v>2518</v>
      </c>
      <c r="F12" s="328"/>
      <c r="G12" s="329" t="s">
        <v>2519</v>
      </c>
      <c r="H12" s="330">
        <v>43061</v>
      </c>
      <c r="I12" s="328">
        <v>300</v>
      </c>
      <c r="J12" s="331">
        <v>150</v>
      </c>
      <c r="K12" s="221" t="s">
        <v>1988</v>
      </c>
      <c r="L12" s="270"/>
    </row>
    <row r="13" spans="1:11" ht="14.25">
      <c r="A13" s="151"/>
      <c r="B13" s="152"/>
      <c r="C13" s="153"/>
      <c r="D13" s="153"/>
      <c r="E13" s="153"/>
      <c r="F13" s="152"/>
      <c r="G13" s="152"/>
      <c r="H13" s="154"/>
      <c r="I13" s="152"/>
      <c r="J13" s="165"/>
      <c r="K13" s="97"/>
    </row>
    <row r="14" spans="1:11" ht="14.25">
      <c r="A14" s="151"/>
      <c r="B14" s="152"/>
      <c r="C14" s="153"/>
      <c r="D14" s="153"/>
      <c r="E14" s="153"/>
      <c r="F14" s="152"/>
      <c r="G14" s="152"/>
      <c r="H14" s="154"/>
      <c r="I14" s="152"/>
      <c r="J14" s="165"/>
      <c r="K14" s="97"/>
    </row>
    <row r="15" spans="1:11" ht="14.25">
      <c r="A15" s="151"/>
      <c r="B15" s="152"/>
      <c r="C15" s="153"/>
      <c r="D15" s="153"/>
      <c r="E15" s="153"/>
      <c r="F15" s="152"/>
      <c r="G15" s="152"/>
      <c r="H15" s="154"/>
      <c r="I15" s="152"/>
      <c r="J15" s="165"/>
      <c r="K15" s="97"/>
    </row>
    <row r="16" spans="1:11" ht="14.25">
      <c r="A16" s="151"/>
      <c r="B16" s="152"/>
      <c r="C16" s="153"/>
      <c r="D16" s="153"/>
      <c r="E16" s="153"/>
      <c r="F16" s="152"/>
      <c r="G16" s="152"/>
      <c r="H16" s="154"/>
      <c r="I16" s="152"/>
      <c r="J16" s="165"/>
      <c r="K16" s="97"/>
    </row>
    <row r="17" spans="1:11" ht="14.25">
      <c r="A17" s="151"/>
      <c r="B17" s="152"/>
      <c r="C17" s="153"/>
      <c r="D17" s="153"/>
      <c r="E17" s="153"/>
      <c r="F17" s="152"/>
      <c r="G17" s="152"/>
      <c r="H17" s="154"/>
      <c r="I17" s="152"/>
      <c r="J17" s="165"/>
      <c r="K17" s="97"/>
    </row>
    <row r="18" spans="1:11" ht="14.25">
      <c r="A18" s="151"/>
      <c r="B18" s="152"/>
      <c r="C18" s="153"/>
      <c r="D18" s="153"/>
      <c r="E18" s="153"/>
      <c r="F18" s="152"/>
      <c r="G18" s="152"/>
      <c r="H18" s="154"/>
      <c r="I18" s="152"/>
      <c r="J18" s="165"/>
      <c r="K18" s="97"/>
    </row>
    <row r="19" spans="1:11" ht="14.25">
      <c r="A19" s="151"/>
      <c r="B19" s="152"/>
      <c r="C19" s="153"/>
      <c r="D19" s="153"/>
      <c r="E19" s="153"/>
      <c r="F19" s="152"/>
      <c r="G19" s="152"/>
      <c r="H19" s="154"/>
      <c r="I19" s="152"/>
      <c r="J19" s="165"/>
      <c r="K19" s="97"/>
    </row>
    <row r="20" spans="1:11" ht="14.25">
      <c r="A20" s="151"/>
      <c r="B20" s="152"/>
      <c r="C20" s="153"/>
      <c r="D20" s="153"/>
      <c r="E20" s="153"/>
      <c r="F20" s="152"/>
      <c r="G20" s="152"/>
      <c r="H20" s="154"/>
      <c r="I20" s="152"/>
      <c r="J20" s="165"/>
      <c r="K20" s="97"/>
    </row>
    <row r="21" spans="1:11" ht="14.25">
      <c r="A21" s="151"/>
      <c r="B21" s="152"/>
      <c r="C21" s="153"/>
      <c r="D21" s="153"/>
      <c r="E21" s="153"/>
      <c r="F21" s="152"/>
      <c r="G21" s="152"/>
      <c r="H21" s="154"/>
      <c r="I21" s="152"/>
      <c r="J21" s="165"/>
      <c r="K21" s="97"/>
    </row>
    <row r="22" spans="1:11" ht="14.25">
      <c r="A22" s="151"/>
      <c r="B22" s="152"/>
      <c r="C22" s="153"/>
      <c r="D22" s="153"/>
      <c r="E22" s="153"/>
      <c r="F22" s="152"/>
      <c r="G22" s="152"/>
      <c r="H22" s="154"/>
      <c r="I22" s="152"/>
      <c r="J22" s="165"/>
      <c r="K22" s="97"/>
    </row>
    <row r="23" spans="1:11" ht="14.25">
      <c r="A23" s="151"/>
      <c r="B23" s="152"/>
      <c r="C23" s="153"/>
      <c r="D23" s="153"/>
      <c r="E23" s="153"/>
      <c r="F23" s="152"/>
      <c r="G23" s="152"/>
      <c r="H23" s="154"/>
      <c r="I23" s="152"/>
      <c r="J23" s="165"/>
      <c r="K23" s="97"/>
    </row>
    <row r="24" spans="1:11" ht="14.25">
      <c r="A24" s="151"/>
      <c r="B24" s="152"/>
      <c r="C24" s="153"/>
      <c r="D24" s="153"/>
      <c r="E24" s="153"/>
      <c r="F24" s="152"/>
      <c r="G24" s="152"/>
      <c r="H24" s="154"/>
      <c r="I24" s="152"/>
      <c r="J24" s="165"/>
      <c r="K24" s="97"/>
    </row>
    <row r="25" spans="1:11" ht="14.25">
      <c r="A25" s="151"/>
      <c r="B25" s="152"/>
      <c r="C25" s="153"/>
      <c r="D25" s="153"/>
      <c r="E25" s="153"/>
      <c r="F25" s="152"/>
      <c r="G25" s="152"/>
      <c r="H25" s="154"/>
      <c r="I25" s="152"/>
      <c r="J25" s="165"/>
      <c r="K25" s="97"/>
    </row>
    <row r="26" spans="1:11" ht="14.25">
      <c r="A26" s="151"/>
      <c r="B26" s="152"/>
      <c r="C26" s="153"/>
      <c r="D26" s="153"/>
      <c r="E26" s="153"/>
      <c r="F26" s="152"/>
      <c r="G26" s="152"/>
      <c r="H26" s="154"/>
      <c r="I26" s="152"/>
      <c r="J26" s="165"/>
      <c r="K26" s="97"/>
    </row>
    <row r="27" spans="1:11" ht="14.25">
      <c r="A27" s="151"/>
      <c r="B27" s="152"/>
      <c r="C27" s="153"/>
      <c r="D27" s="153"/>
      <c r="E27" s="153"/>
      <c r="F27" s="152"/>
      <c r="G27" s="152"/>
      <c r="H27" s="154"/>
      <c r="I27" s="152"/>
      <c r="J27" s="165"/>
      <c r="K27" s="97"/>
    </row>
    <row r="28" spans="1:11" ht="14.25">
      <c r="A28" s="151"/>
      <c r="B28" s="152"/>
      <c r="C28" s="153"/>
      <c r="D28" s="153"/>
      <c r="E28" s="153"/>
      <c r="F28" s="152"/>
      <c r="G28" s="152"/>
      <c r="H28" s="154"/>
      <c r="I28" s="152"/>
      <c r="J28" s="165"/>
      <c r="K28" s="97"/>
    </row>
    <row r="29" spans="1:11" ht="14.25">
      <c r="A29" s="151"/>
      <c r="B29" s="152"/>
      <c r="C29" s="153"/>
      <c r="D29" s="153"/>
      <c r="E29" s="153"/>
      <c r="F29" s="152"/>
      <c r="G29" s="152"/>
      <c r="H29" s="154"/>
      <c r="I29" s="152"/>
      <c r="J29" s="165"/>
      <c r="K29" s="97"/>
    </row>
    <row r="30" spans="1:11" ht="14.25">
      <c r="A30" s="151"/>
      <c r="B30" s="152"/>
      <c r="C30" s="153"/>
      <c r="D30" s="153"/>
      <c r="E30" s="153"/>
      <c r="F30" s="152"/>
      <c r="G30" s="152"/>
      <c r="H30" s="154"/>
      <c r="I30" s="152"/>
      <c r="J30" s="165"/>
      <c r="K30" s="97"/>
    </row>
    <row r="31" spans="1:11" ht="14.25">
      <c r="A31" s="151"/>
      <c r="B31" s="152"/>
      <c r="C31" s="153"/>
      <c r="D31" s="153"/>
      <c r="E31" s="153"/>
      <c r="F31" s="152"/>
      <c r="G31" s="152"/>
      <c r="H31" s="154"/>
      <c r="I31" s="152"/>
      <c r="J31" s="165"/>
      <c r="K31" s="97"/>
    </row>
    <row r="32" spans="1:11" ht="14.25">
      <c r="A32" s="151"/>
      <c r="B32" s="152"/>
      <c r="C32" s="153"/>
      <c r="D32" s="153"/>
      <c r="E32" s="153"/>
      <c r="F32" s="152"/>
      <c r="G32" s="152"/>
      <c r="H32" s="154"/>
      <c r="I32" s="152"/>
      <c r="J32" s="165"/>
      <c r="K32" s="97"/>
    </row>
    <row r="33" spans="1:11" ht="14.25">
      <c r="A33" s="151"/>
      <c r="B33" s="152"/>
      <c r="C33" s="153"/>
      <c r="D33" s="153"/>
      <c r="E33" s="153"/>
      <c r="F33" s="152"/>
      <c r="G33" s="152"/>
      <c r="H33" s="154"/>
      <c r="I33" s="152"/>
      <c r="J33" s="165"/>
      <c r="K33" s="97"/>
    </row>
    <row r="34" spans="1:11" ht="14.25">
      <c r="A34" s="151"/>
      <c r="B34" s="152"/>
      <c r="C34" s="153"/>
      <c r="D34" s="153"/>
      <c r="E34" s="153"/>
      <c r="F34" s="152"/>
      <c r="G34" s="152"/>
      <c r="H34" s="154"/>
      <c r="I34" s="152"/>
      <c r="J34" s="165"/>
      <c r="K34" s="97"/>
    </row>
    <row r="35" spans="1:11" ht="14.25">
      <c r="A35" s="151"/>
      <c r="B35" s="152"/>
      <c r="C35" s="153"/>
      <c r="D35" s="153"/>
      <c r="E35" s="153"/>
      <c r="F35" s="152"/>
      <c r="G35" s="152"/>
      <c r="H35" s="154"/>
      <c r="I35" s="152"/>
      <c r="J35" s="165"/>
      <c r="K35" s="97"/>
    </row>
    <row r="36" spans="1:11" ht="14.25">
      <c r="A36" s="151"/>
      <c r="B36" s="152"/>
      <c r="C36" s="153"/>
      <c r="D36" s="153"/>
      <c r="E36" s="153"/>
      <c r="F36" s="152"/>
      <c r="G36" s="152"/>
      <c r="H36" s="154"/>
      <c r="I36" s="152"/>
      <c r="J36" s="165"/>
      <c r="K36" s="97"/>
    </row>
    <row r="37" spans="1:11" ht="14.25">
      <c r="A37" s="151"/>
      <c r="B37" s="152"/>
      <c r="C37" s="153"/>
      <c r="D37" s="153"/>
      <c r="E37" s="153"/>
      <c r="F37" s="152"/>
      <c r="G37" s="152"/>
      <c r="H37" s="154"/>
      <c r="I37" s="152"/>
      <c r="J37" s="165"/>
      <c r="K37" s="97"/>
    </row>
    <row r="38" spans="1:11" ht="14.25">
      <c r="A38" s="151"/>
      <c r="B38" s="152"/>
      <c r="C38" s="153"/>
      <c r="D38" s="153"/>
      <c r="E38" s="153"/>
      <c r="F38" s="152"/>
      <c r="G38" s="152"/>
      <c r="H38" s="154"/>
      <c r="I38" s="152"/>
      <c r="J38" s="165"/>
      <c r="K38" s="97"/>
    </row>
    <row r="39" spans="1:11" ht="14.25">
      <c r="A39" s="151"/>
      <c r="B39" s="152"/>
      <c r="C39" s="153"/>
      <c r="D39" s="153"/>
      <c r="E39" s="153"/>
      <c r="F39" s="152"/>
      <c r="G39" s="152"/>
      <c r="H39" s="154"/>
      <c r="I39" s="152"/>
      <c r="J39" s="165"/>
      <c r="K39" s="97"/>
    </row>
    <row r="40" spans="1:11" ht="14.25">
      <c r="A40" s="151"/>
      <c r="B40" s="152"/>
      <c r="C40" s="153"/>
      <c r="D40" s="153"/>
      <c r="E40" s="153"/>
      <c r="F40" s="152"/>
      <c r="G40" s="152"/>
      <c r="H40" s="154"/>
      <c r="I40" s="152"/>
      <c r="J40" s="165"/>
      <c r="K40" s="97"/>
    </row>
    <row r="41" spans="1:11" ht="14.25">
      <c r="A41" s="151"/>
      <c r="B41" s="152"/>
      <c r="C41" s="153"/>
      <c r="D41" s="153"/>
      <c r="E41" s="153"/>
      <c r="F41" s="152"/>
      <c r="G41" s="152"/>
      <c r="H41" s="154"/>
      <c r="I41" s="152"/>
      <c r="J41" s="165"/>
      <c r="K41" s="97"/>
    </row>
    <row r="42" spans="1:11" ht="14.25">
      <c r="A42" s="151"/>
      <c r="B42" s="152"/>
      <c r="C42" s="153"/>
      <c r="D42" s="153"/>
      <c r="E42" s="153"/>
      <c r="F42" s="152"/>
      <c r="G42" s="152"/>
      <c r="H42" s="154"/>
      <c r="I42" s="152"/>
      <c r="J42" s="165"/>
      <c r="K42" s="97"/>
    </row>
    <row r="43" spans="1:11" ht="14.25">
      <c r="A43" s="151"/>
      <c r="B43" s="152"/>
      <c r="C43" s="153"/>
      <c r="D43" s="153"/>
      <c r="E43" s="153"/>
      <c r="F43" s="152"/>
      <c r="G43" s="152"/>
      <c r="H43" s="154"/>
      <c r="I43" s="152"/>
      <c r="J43" s="165"/>
      <c r="K43" s="97"/>
    </row>
    <row r="44" spans="1:11" ht="14.25">
      <c r="A44" s="151"/>
      <c r="B44" s="152"/>
      <c r="C44" s="153"/>
      <c r="D44" s="153"/>
      <c r="E44" s="153"/>
      <c r="F44" s="152"/>
      <c r="G44" s="152"/>
      <c r="H44" s="154"/>
      <c r="I44" s="152"/>
      <c r="J44" s="165"/>
      <c r="K44" s="97"/>
    </row>
    <row r="45" spans="1:11" ht="14.25">
      <c r="A45" s="151"/>
      <c r="B45" s="152"/>
      <c r="C45" s="153"/>
      <c r="D45" s="153"/>
      <c r="E45" s="153"/>
      <c r="F45" s="152"/>
      <c r="G45" s="152"/>
      <c r="H45" s="154"/>
      <c r="I45" s="152"/>
      <c r="J45" s="165"/>
      <c r="K45" s="97"/>
    </row>
    <row r="46" spans="1:11" ht="14.25">
      <c r="A46" s="151"/>
      <c r="B46" s="152"/>
      <c r="C46" s="153"/>
      <c r="D46" s="153"/>
      <c r="E46" s="153"/>
      <c r="F46" s="152"/>
      <c r="G46" s="152"/>
      <c r="H46" s="154"/>
      <c r="I46" s="152"/>
      <c r="J46" s="165"/>
      <c r="K46" s="97"/>
    </row>
    <row r="47" spans="1:11" ht="14.25">
      <c r="A47" s="151"/>
      <c r="B47" s="152"/>
      <c r="C47" s="153"/>
      <c r="D47" s="153"/>
      <c r="E47" s="153"/>
      <c r="F47" s="152"/>
      <c r="G47" s="152"/>
      <c r="H47" s="154"/>
      <c r="I47" s="152"/>
      <c r="J47" s="165"/>
      <c r="K47" s="97"/>
    </row>
    <row r="48" spans="1:11" ht="14.25">
      <c r="A48" s="151"/>
      <c r="B48" s="152"/>
      <c r="C48" s="153"/>
      <c r="D48" s="153"/>
      <c r="E48" s="153"/>
      <c r="F48" s="152"/>
      <c r="G48" s="152"/>
      <c r="H48" s="154"/>
      <c r="I48" s="152"/>
      <c r="J48" s="165"/>
      <c r="K48" s="97"/>
    </row>
    <row r="49" spans="1:11" ht="14.25">
      <c r="A49" s="151"/>
      <c r="B49" s="152"/>
      <c r="C49" s="153"/>
      <c r="D49" s="153"/>
      <c r="E49" s="153"/>
      <c r="F49" s="152"/>
      <c r="G49" s="152"/>
      <c r="H49" s="154"/>
      <c r="I49" s="152"/>
      <c r="J49" s="165"/>
      <c r="K49" s="97"/>
    </row>
    <row r="50" spans="1:11" ht="14.25">
      <c r="A50" s="151"/>
      <c r="B50" s="152"/>
      <c r="C50" s="153"/>
      <c r="D50" s="153"/>
      <c r="E50" s="153"/>
      <c r="F50" s="152"/>
      <c r="G50" s="152"/>
      <c r="H50" s="154"/>
      <c r="I50" s="152"/>
      <c r="J50" s="165"/>
      <c r="K50" s="97"/>
    </row>
    <row r="51" spans="1:11" ht="14.25">
      <c r="A51" s="151"/>
      <c r="B51" s="152"/>
      <c r="C51" s="153"/>
      <c r="D51" s="153"/>
      <c r="E51" s="153"/>
      <c r="F51" s="152"/>
      <c r="G51" s="152"/>
      <c r="H51" s="154"/>
      <c r="I51" s="152"/>
      <c r="J51" s="165"/>
      <c r="K51" s="97"/>
    </row>
    <row r="52" spans="1:11" ht="14.25">
      <c r="A52" s="151"/>
      <c r="B52" s="152"/>
      <c r="C52" s="153"/>
      <c r="D52" s="153"/>
      <c r="E52" s="153"/>
      <c r="F52" s="152"/>
      <c r="G52" s="152"/>
      <c r="H52" s="154"/>
      <c r="I52" s="152"/>
      <c r="J52" s="165"/>
      <c r="K52" s="97"/>
    </row>
    <row r="53" spans="1:11" ht="14.25">
      <c r="A53" s="151"/>
      <c r="B53" s="152"/>
      <c r="C53" s="153"/>
      <c r="D53" s="153"/>
      <c r="E53" s="153"/>
      <c r="F53" s="152"/>
      <c r="G53" s="152"/>
      <c r="H53" s="154"/>
      <c r="I53" s="152"/>
      <c r="J53" s="165"/>
      <c r="K53" s="97"/>
    </row>
    <row r="54" spans="1:11" ht="14.25">
      <c r="A54" s="151"/>
      <c r="B54" s="152"/>
      <c r="C54" s="153"/>
      <c r="D54" s="153"/>
      <c r="E54" s="153"/>
      <c r="F54" s="152"/>
      <c r="G54" s="152"/>
      <c r="H54" s="154"/>
      <c r="I54" s="152"/>
      <c r="J54" s="165"/>
      <c r="K54" s="97"/>
    </row>
    <row r="55" spans="1:11" ht="14.25">
      <c r="A55" s="151"/>
      <c r="B55" s="155"/>
      <c r="C55" s="155"/>
      <c r="D55" s="155"/>
      <c r="E55" s="155"/>
      <c r="F55" s="156"/>
      <c r="G55" s="156"/>
      <c r="H55" s="156"/>
      <c r="I55" s="156"/>
      <c r="J55" s="157"/>
      <c r="K55" s="97"/>
    </row>
    <row r="56" spans="1:11" ht="14.25">
      <c r="A56" s="151"/>
      <c r="B56" s="98"/>
      <c r="C56" s="98"/>
      <c r="D56" s="98"/>
      <c r="E56" s="98"/>
      <c r="F56" s="95"/>
      <c r="G56" s="95"/>
      <c r="H56" s="95"/>
      <c r="I56" s="95"/>
      <c r="J56" s="128"/>
      <c r="K56" s="97"/>
    </row>
    <row r="57" spans="1:11" ht="14.25">
      <c r="A57" s="151"/>
      <c r="B57" s="98"/>
      <c r="C57" s="98"/>
      <c r="D57" s="98"/>
      <c r="E57" s="98"/>
      <c r="F57" s="95"/>
      <c r="G57" s="95"/>
      <c r="H57" s="95"/>
      <c r="I57" s="95"/>
      <c r="J57" s="128"/>
      <c r="K57" s="97"/>
    </row>
    <row r="58" spans="1:11" ht="14.25">
      <c r="A58" s="151"/>
      <c r="B58" s="98"/>
      <c r="C58" s="98"/>
      <c r="D58" s="98"/>
      <c r="E58" s="98"/>
      <c r="F58" s="95"/>
      <c r="G58" s="95"/>
      <c r="H58" s="95"/>
      <c r="I58" s="95"/>
      <c r="J58" s="128"/>
      <c r="K58" s="97"/>
    </row>
    <row r="59" spans="1:11" ht="14.25">
      <c r="A59" s="151"/>
      <c r="B59" s="98"/>
      <c r="C59" s="98"/>
      <c r="D59" s="98"/>
      <c r="E59" s="98"/>
      <c r="F59" s="95"/>
      <c r="G59" s="95"/>
      <c r="H59" s="95"/>
      <c r="I59" s="95"/>
      <c r="J59" s="128"/>
      <c r="K59" s="97"/>
    </row>
    <row r="60" spans="1:11" ht="14.25">
      <c r="A60" s="151"/>
      <c r="B60" s="98"/>
      <c r="C60" s="98"/>
      <c r="D60" s="98"/>
      <c r="E60" s="98"/>
      <c r="F60" s="95"/>
      <c r="G60" s="95"/>
      <c r="H60" s="95"/>
      <c r="I60" s="95"/>
      <c r="J60" s="128"/>
      <c r="K60" s="97"/>
    </row>
    <row r="61" spans="1:10" ht="14.25">
      <c r="A61" s="50" t="s">
        <v>2</v>
      </c>
      <c r="C61" s="50"/>
      <c r="D61" s="50"/>
      <c r="E61" s="7"/>
      <c r="G61" s="1"/>
      <c r="J61" s="48">
        <f>SUM(J11:J60)</f>
        <v>275</v>
      </c>
    </row>
    <row r="63" spans="2:9" ht="14.25">
      <c r="B63" s="7"/>
      <c r="C63" s="7"/>
      <c r="D63" s="7"/>
      <c r="E63" s="7"/>
      <c r="G63" s="1"/>
      <c r="H63"/>
      <c r="I63"/>
    </row>
    <row r="64" spans="1:10" ht="15" customHeight="1">
      <c r="A64" s="866" t="s">
        <v>12</v>
      </c>
      <c r="B64" s="866"/>
      <c r="C64" s="866"/>
      <c r="D64" s="866"/>
      <c r="E64" s="866"/>
      <c r="F64" s="866"/>
      <c r="G64" s="866"/>
      <c r="H64" s="866"/>
      <c r="I64" s="866"/>
      <c r="J64" s="866"/>
    </row>
  </sheetData>
  <sheetProtection/>
  <mergeCells count="7">
    <mergeCell ref="A2:J2"/>
    <mergeCell ref="A6:J6"/>
    <mergeCell ref="A64:J64"/>
    <mergeCell ref="A7:J7"/>
    <mergeCell ref="A8:J8"/>
    <mergeCell ref="A4:J4"/>
    <mergeCell ref="A5:J5"/>
  </mergeCells>
  <hyperlinks>
    <hyperlink ref="G11" r:id="rId1" display="https://ec.europa.eu/research/participants/portal/desktop/en/opportunities/h2020/topics/ict-16-2017.html"/>
    <hyperlink ref="G12" r:id="rId2" display="https://uefiscdi.ro/resource-87282?&amp;wtok=d9cb395475203fb84535e766ea72b67996a4a679&amp;wtkps=XY9bCsIwEEX3Mt9aM3mQON2DCK6gJm2NtkaMtYq4d5MqiP5dhnPuZSrS9IikCMbLoYtQekKupZaSlZEEQfQOcloS4LjvBnlj6A9Ne8SgxU3dw5bHudzZp"/>
  </hyperlinks>
  <printOptions/>
  <pageMargins left="0.511811023622047" right="0.31496062992126" top="0.19" bottom="0" header="0" footer="0"/>
  <pageSetup horizontalDpi="200" verticalDpi="200" orientation="landscape" paperSize="9" r:id="rId3"/>
</worksheet>
</file>

<file path=xl/worksheets/sheet2.xml><?xml version="1.0" encoding="utf-8"?>
<worksheet xmlns="http://schemas.openxmlformats.org/spreadsheetml/2006/main" xmlns:r="http://schemas.openxmlformats.org/officeDocument/2006/relationships">
  <dimension ref="A2:S21"/>
  <sheetViews>
    <sheetView zoomScale="70" zoomScaleNormal="70" zoomScalePageLayoutView="0" workbookViewId="0" topLeftCell="A10">
      <selection activeCell="R12" sqref="R12"/>
    </sheetView>
  </sheetViews>
  <sheetFormatPr defaultColWidth="9.140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9.7109375" style="1" customWidth="1"/>
    <col min="17" max="17" width="21.140625" style="1" customWidth="1"/>
    <col min="18" max="18" width="44.28125" style="1" customWidth="1"/>
    <col min="19" max="19" width="9.140625" style="1" customWidth="1"/>
  </cols>
  <sheetData>
    <row r="2" spans="1:19" s="4" customFormat="1" ht="15">
      <c r="A2" s="818" t="s">
        <v>264</v>
      </c>
      <c r="B2" s="819"/>
      <c r="C2" s="819"/>
      <c r="D2" s="819"/>
      <c r="E2" s="819"/>
      <c r="F2" s="819"/>
      <c r="G2" s="819"/>
      <c r="H2" s="819"/>
      <c r="I2" s="819"/>
      <c r="J2" s="819"/>
      <c r="K2" s="819"/>
      <c r="L2" s="819"/>
      <c r="M2" s="819"/>
      <c r="N2" s="819"/>
      <c r="O2" s="819"/>
      <c r="P2" s="820"/>
      <c r="Q2" s="3"/>
      <c r="R2" s="3"/>
      <c r="S2" s="3"/>
    </row>
    <row r="3" spans="8:19" s="4" customFormat="1" ht="14.25">
      <c r="H3" s="3"/>
      <c r="Q3" s="3"/>
      <c r="R3" s="3"/>
      <c r="S3" s="3"/>
    </row>
    <row r="4" spans="1:19" s="4" customFormat="1" ht="44.25" customHeight="1">
      <c r="A4" s="821" t="s">
        <v>265</v>
      </c>
      <c r="B4" s="821"/>
      <c r="C4" s="821"/>
      <c r="D4" s="821"/>
      <c r="E4" s="821"/>
      <c r="F4" s="821"/>
      <c r="G4" s="821"/>
      <c r="H4" s="821"/>
      <c r="I4" s="821"/>
      <c r="J4" s="821"/>
      <c r="K4" s="821"/>
      <c r="L4" s="821"/>
      <c r="M4" s="821"/>
      <c r="N4" s="821"/>
      <c r="O4" s="821"/>
      <c r="P4" s="821"/>
      <c r="Q4" s="3"/>
      <c r="R4" s="3"/>
      <c r="S4" s="3"/>
    </row>
    <row r="5" spans="1:19" s="4" customFormat="1" ht="15" customHeight="1">
      <c r="A5" s="821" t="s">
        <v>26</v>
      </c>
      <c r="B5" s="821"/>
      <c r="C5" s="821"/>
      <c r="D5" s="821"/>
      <c r="E5" s="821"/>
      <c r="F5" s="821"/>
      <c r="G5" s="821"/>
      <c r="H5" s="821"/>
      <c r="I5" s="821"/>
      <c r="J5" s="821"/>
      <c r="K5" s="821"/>
      <c r="L5" s="821"/>
      <c r="M5" s="821"/>
      <c r="N5" s="821"/>
      <c r="O5" s="821"/>
      <c r="P5" s="821"/>
      <c r="Q5" s="3"/>
      <c r="R5" s="3"/>
      <c r="S5" s="3"/>
    </row>
    <row r="6" spans="1:19" s="4" customFormat="1" ht="27.75" customHeight="1">
      <c r="A6" s="823" t="s">
        <v>61</v>
      </c>
      <c r="B6" s="826"/>
      <c r="C6" s="826"/>
      <c r="D6" s="826"/>
      <c r="E6" s="826"/>
      <c r="F6" s="826"/>
      <c r="G6" s="826"/>
      <c r="H6" s="826"/>
      <c r="I6" s="826"/>
      <c r="J6" s="826"/>
      <c r="K6" s="826"/>
      <c r="L6" s="826"/>
      <c r="M6" s="826"/>
      <c r="N6" s="826"/>
      <c r="O6" s="826"/>
      <c r="P6" s="827"/>
      <c r="Q6" s="3"/>
      <c r="R6" s="3"/>
      <c r="S6" s="3"/>
    </row>
    <row r="7" spans="1:19" s="4" customFormat="1" ht="14.25">
      <c r="A7" s="823" t="s">
        <v>55</v>
      </c>
      <c r="B7" s="824"/>
      <c r="C7" s="824"/>
      <c r="D7" s="824"/>
      <c r="E7" s="824"/>
      <c r="F7" s="824"/>
      <c r="G7" s="824"/>
      <c r="H7" s="824"/>
      <c r="I7" s="824"/>
      <c r="J7" s="824"/>
      <c r="K7" s="824"/>
      <c r="L7" s="824"/>
      <c r="M7" s="824"/>
      <c r="N7" s="824"/>
      <c r="O7" s="824"/>
      <c r="P7" s="825"/>
      <c r="Q7" s="3"/>
      <c r="R7" s="3"/>
      <c r="S7" s="3"/>
    </row>
    <row r="8" spans="1:19" s="4" customFormat="1" ht="78.75" customHeight="1">
      <c r="A8" s="822" t="s">
        <v>260</v>
      </c>
      <c r="B8" s="822"/>
      <c r="C8" s="822"/>
      <c r="D8" s="822"/>
      <c r="E8" s="822"/>
      <c r="F8" s="822"/>
      <c r="G8" s="822"/>
      <c r="H8" s="822"/>
      <c r="I8" s="822"/>
      <c r="J8" s="822"/>
      <c r="K8" s="822"/>
      <c r="L8" s="822"/>
      <c r="M8" s="822"/>
      <c r="N8" s="822"/>
      <c r="O8" s="822"/>
      <c r="P8" s="822"/>
      <c r="Q8" s="3"/>
      <c r="R8" s="3"/>
      <c r="S8" s="3"/>
    </row>
    <row r="9" spans="1:19" s="4" customFormat="1" ht="14.25">
      <c r="A9" s="5"/>
      <c r="B9" s="6"/>
      <c r="C9" s="6"/>
      <c r="D9" s="6"/>
      <c r="E9" s="6"/>
      <c r="F9" s="6"/>
      <c r="G9" s="5"/>
      <c r="I9" s="5"/>
      <c r="J9" s="5"/>
      <c r="K9" s="5"/>
      <c r="L9" s="5"/>
      <c r="M9" s="5"/>
      <c r="N9" s="5"/>
      <c r="O9" s="5"/>
      <c r="P9" s="5"/>
      <c r="Q9" s="3"/>
      <c r="R9" s="3"/>
      <c r="S9" s="3"/>
    </row>
    <row r="10" spans="1:19" s="22" customFormat="1" ht="82.5">
      <c r="A10" s="36" t="s">
        <v>0</v>
      </c>
      <c r="B10" s="36" t="s">
        <v>53</v>
      </c>
      <c r="C10" s="36" t="s">
        <v>60</v>
      </c>
      <c r="D10" s="45" t="s">
        <v>5</v>
      </c>
      <c r="E10" s="45" t="s">
        <v>58</v>
      </c>
      <c r="F10" s="45" t="s">
        <v>59</v>
      </c>
      <c r="G10" s="36" t="s">
        <v>306</v>
      </c>
      <c r="H10" s="45" t="s">
        <v>14</v>
      </c>
      <c r="I10" s="45" t="s">
        <v>11</v>
      </c>
      <c r="J10" s="45" t="s">
        <v>304</v>
      </c>
      <c r="K10" s="45" t="s">
        <v>15</v>
      </c>
      <c r="L10" s="45" t="s">
        <v>16</v>
      </c>
      <c r="M10" s="45" t="s">
        <v>263</v>
      </c>
      <c r="N10" s="45" t="s">
        <v>305</v>
      </c>
      <c r="O10" s="36" t="s">
        <v>54</v>
      </c>
      <c r="P10" s="36" t="s">
        <v>7</v>
      </c>
      <c r="Q10" s="89" t="s">
        <v>301</v>
      </c>
      <c r="R10" s="276"/>
      <c r="S10" s="21"/>
    </row>
    <row r="11" spans="1:19" s="368" customFormat="1" ht="138">
      <c r="A11" s="148" t="s">
        <v>632</v>
      </c>
      <c r="B11" s="148" t="s">
        <v>633</v>
      </c>
      <c r="C11" s="146" t="s">
        <v>634</v>
      </c>
      <c r="D11" s="148" t="s">
        <v>635</v>
      </c>
      <c r="E11" s="267">
        <v>18</v>
      </c>
      <c r="F11" s="267">
        <v>1</v>
      </c>
      <c r="G11" s="146" t="s">
        <v>636</v>
      </c>
      <c r="H11" s="148" t="s">
        <v>637</v>
      </c>
      <c r="I11" s="268" t="s">
        <v>638</v>
      </c>
      <c r="J11" s="268">
        <v>405856100003</v>
      </c>
      <c r="K11" s="269" t="s">
        <v>639</v>
      </c>
      <c r="L11" s="146">
        <v>2017</v>
      </c>
      <c r="M11" s="146" t="s">
        <v>640</v>
      </c>
      <c r="N11" s="146">
        <v>1.739</v>
      </c>
      <c r="O11" s="96">
        <v>1000</v>
      </c>
      <c r="P11" s="221">
        <v>142.85</v>
      </c>
      <c r="Q11" s="221" t="s">
        <v>652</v>
      </c>
      <c r="R11" s="1"/>
      <c r="S11" s="1"/>
    </row>
    <row r="12" spans="1:19" s="368" customFormat="1" ht="179.25">
      <c r="A12" s="148" t="s">
        <v>641</v>
      </c>
      <c r="B12" s="148" t="s">
        <v>642</v>
      </c>
      <c r="C12" s="146" t="s">
        <v>634</v>
      </c>
      <c r="D12" s="148" t="s">
        <v>643</v>
      </c>
      <c r="E12" s="146">
        <v>96</v>
      </c>
      <c r="F12" s="146">
        <v>28</v>
      </c>
      <c r="G12" s="146" t="s">
        <v>644</v>
      </c>
      <c r="H12" s="148" t="s">
        <v>645</v>
      </c>
      <c r="I12" s="148" t="s">
        <v>646</v>
      </c>
      <c r="J12" s="148">
        <v>405656000043</v>
      </c>
      <c r="K12" s="163" t="s">
        <v>647</v>
      </c>
      <c r="L12" s="146">
        <v>2017</v>
      </c>
      <c r="M12" s="146" t="s">
        <v>640</v>
      </c>
      <c r="N12" s="146">
        <v>1.804</v>
      </c>
      <c r="O12" s="96">
        <v>1000</v>
      </c>
      <c r="P12" s="221">
        <v>500</v>
      </c>
      <c r="Q12" s="221" t="s">
        <v>652</v>
      </c>
      <c r="R12" s="1"/>
      <c r="S12" s="1"/>
    </row>
    <row r="13" spans="1:19" s="368" customFormat="1" ht="151.5">
      <c r="A13" s="148" t="s">
        <v>648</v>
      </c>
      <c r="B13" s="146" t="s">
        <v>642</v>
      </c>
      <c r="C13" s="146" t="s">
        <v>634</v>
      </c>
      <c r="D13" s="146" t="s">
        <v>643</v>
      </c>
      <c r="E13" s="146">
        <v>96</v>
      </c>
      <c r="F13" s="146">
        <v>46</v>
      </c>
      <c r="G13" s="146" t="s">
        <v>644</v>
      </c>
      <c r="H13" s="148" t="s">
        <v>649</v>
      </c>
      <c r="I13" s="148" t="s">
        <v>650</v>
      </c>
      <c r="J13" s="148">
        <v>417630400092</v>
      </c>
      <c r="K13" s="163" t="s">
        <v>651</v>
      </c>
      <c r="L13" s="146">
        <v>2017</v>
      </c>
      <c r="M13" s="146" t="s">
        <v>640</v>
      </c>
      <c r="N13" s="146">
        <v>1.804</v>
      </c>
      <c r="O13" s="96">
        <v>1000</v>
      </c>
      <c r="P13" s="221">
        <v>500</v>
      </c>
      <c r="Q13" s="221" t="s">
        <v>652</v>
      </c>
      <c r="R13" s="1"/>
      <c r="S13" s="1"/>
    </row>
    <row r="14" spans="1:19" s="368" customFormat="1" ht="151.5">
      <c r="A14" s="90" t="s">
        <v>2005</v>
      </c>
      <c r="B14" s="90" t="s">
        <v>2006</v>
      </c>
      <c r="C14" s="91" t="s">
        <v>1236</v>
      </c>
      <c r="D14" s="90" t="s">
        <v>2007</v>
      </c>
      <c r="E14" s="91">
        <v>167</v>
      </c>
      <c r="F14" s="95"/>
      <c r="G14" s="91" t="s">
        <v>2008</v>
      </c>
      <c r="H14" s="131" t="s">
        <v>2009</v>
      </c>
      <c r="I14" s="370" t="s">
        <v>2010</v>
      </c>
      <c r="J14" s="98" t="s">
        <v>2011</v>
      </c>
      <c r="K14" s="101" t="s">
        <v>2012</v>
      </c>
      <c r="L14" s="95">
        <v>2017</v>
      </c>
      <c r="M14" s="95" t="s">
        <v>2013</v>
      </c>
      <c r="N14" s="95">
        <v>4.162</v>
      </c>
      <c r="O14" s="96">
        <v>1500</v>
      </c>
      <c r="P14" s="97">
        <f>1500/4</f>
        <v>375</v>
      </c>
      <c r="Q14" s="425" t="s">
        <v>2014</v>
      </c>
      <c r="R14" s="1"/>
      <c r="S14" s="1"/>
    </row>
    <row r="15" spans="1:19" s="368" customFormat="1" ht="138">
      <c r="A15" s="371" t="s">
        <v>2015</v>
      </c>
      <c r="B15" s="371" t="s">
        <v>633</v>
      </c>
      <c r="C15" s="372" t="s">
        <v>2016</v>
      </c>
      <c r="D15" s="371" t="s">
        <v>2017</v>
      </c>
      <c r="E15" s="373">
        <v>18</v>
      </c>
      <c r="F15" s="373">
        <v>311</v>
      </c>
      <c r="G15" s="372" t="s">
        <v>636</v>
      </c>
      <c r="H15" s="374" t="s">
        <v>637</v>
      </c>
      <c r="I15" s="375">
        <v>101186</v>
      </c>
      <c r="J15" s="375" t="s">
        <v>3374</v>
      </c>
      <c r="K15" s="373"/>
      <c r="L15" s="373">
        <v>2017</v>
      </c>
      <c r="M15" s="372" t="s">
        <v>640</v>
      </c>
      <c r="N15" s="373">
        <v>1.739</v>
      </c>
      <c r="O15" s="426">
        <v>1000</v>
      </c>
      <c r="P15" s="540">
        <v>142.85</v>
      </c>
      <c r="Q15" s="221" t="s">
        <v>1972</v>
      </c>
      <c r="R15" s="318"/>
      <c r="S15" s="1"/>
    </row>
    <row r="16" spans="1:19" s="368" customFormat="1" ht="151.5">
      <c r="A16" s="131" t="s">
        <v>2018</v>
      </c>
      <c r="B16" s="131" t="s">
        <v>2019</v>
      </c>
      <c r="C16" s="91" t="s">
        <v>1236</v>
      </c>
      <c r="D16" s="131" t="s">
        <v>2020</v>
      </c>
      <c r="E16" s="91">
        <v>9</v>
      </c>
      <c r="F16" s="95">
        <v>8</v>
      </c>
      <c r="G16" s="367" t="s">
        <v>2021</v>
      </c>
      <c r="H16" s="131" t="s">
        <v>2022</v>
      </c>
      <c r="I16" s="131" t="s">
        <v>2023</v>
      </c>
      <c r="J16" s="367" t="s">
        <v>2024</v>
      </c>
      <c r="K16" s="101" t="s">
        <v>377</v>
      </c>
      <c r="L16" s="95">
        <v>2017</v>
      </c>
      <c r="M16" s="95" t="s">
        <v>640</v>
      </c>
      <c r="N16" s="203">
        <v>1789</v>
      </c>
      <c r="O16" s="96">
        <v>1000</v>
      </c>
      <c r="P16" s="97">
        <v>1000</v>
      </c>
      <c r="Q16" s="97" t="s">
        <v>1988</v>
      </c>
      <c r="R16" s="1"/>
      <c r="S16" s="1"/>
    </row>
    <row r="17" spans="1:19" s="368" customFormat="1" ht="261.75">
      <c r="A17" s="90" t="s">
        <v>2145</v>
      </c>
      <c r="B17" s="90" t="s">
        <v>2146</v>
      </c>
      <c r="C17" s="91" t="s">
        <v>132</v>
      </c>
      <c r="D17" s="90" t="s">
        <v>2147</v>
      </c>
      <c r="E17" s="91">
        <v>41</v>
      </c>
      <c r="F17" s="95">
        <v>4</v>
      </c>
      <c r="G17" s="91" t="s">
        <v>2148</v>
      </c>
      <c r="H17" s="370" t="s">
        <v>2149</v>
      </c>
      <c r="I17" s="370" t="s">
        <v>2150</v>
      </c>
      <c r="J17" s="304">
        <v>397585400007</v>
      </c>
      <c r="K17" s="101" t="s">
        <v>2151</v>
      </c>
      <c r="L17" s="95">
        <v>2017</v>
      </c>
      <c r="M17" s="95" t="s">
        <v>2152</v>
      </c>
      <c r="N17" s="203">
        <v>2673</v>
      </c>
      <c r="O17" s="96">
        <v>1500</v>
      </c>
      <c r="P17" s="97">
        <v>100</v>
      </c>
      <c r="Q17" s="97" t="s">
        <v>2137</v>
      </c>
      <c r="R17" s="318"/>
      <c r="S17" s="1"/>
    </row>
    <row r="18" spans="1:19" s="369" customFormat="1" ht="138">
      <c r="A18" s="148" t="s">
        <v>632</v>
      </c>
      <c r="B18" s="148" t="s">
        <v>633</v>
      </c>
      <c r="C18" s="173" t="s">
        <v>311</v>
      </c>
      <c r="D18" s="171" t="s">
        <v>2162</v>
      </c>
      <c r="E18" s="173">
        <v>18</v>
      </c>
      <c r="F18" s="173"/>
      <c r="G18" s="173"/>
      <c r="H18" s="148" t="s">
        <v>637</v>
      </c>
      <c r="I18" s="171" t="s">
        <v>2163</v>
      </c>
      <c r="J18" s="171">
        <v>405856100003</v>
      </c>
      <c r="K18" s="278" t="s">
        <v>1915</v>
      </c>
      <c r="L18" s="173"/>
      <c r="M18" s="173" t="s">
        <v>640</v>
      </c>
      <c r="N18" s="173">
        <v>1.739</v>
      </c>
      <c r="O18" s="178">
        <v>1000</v>
      </c>
      <c r="P18" s="274">
        <v>143</v>
      </c>
      <c r="Q18" s="221" t="s">
        <v>2143</v>
      </c>
      <c r="R18" s="350"/>
      <c r="S18" s="32"/>
    </row>
    <row r="19" spans="1:16" ht="14.25">
      <c r="A19" s="50" t="s">
        <v>2</v>
      </c>
      <c r="O19" s="3"/>
      <c r="P19" s="46">
        <f>SUM(P11:P18)</f>
        <v>2903.7</v>
      </c>
    </row>
    <row r="21" spans="1:16" ht="14.25">
      <c r="A21" s="817" t="s">
        <v>12</v>
      </c>
      <c r="B21" s="817"/>
      <c r="C21" s="817"/>
      <c r="D21" s="817"/>
      <c r="E21" s="817"/>
      <c r="F21" s="817"/>
      <c r="G21" s="817"/>
      <c r="H21" s="817"/>
      <c r="I21" s="817"/>
      <c r="J21" s="817"/>
      <c r="K21" s="817"/>
      <c r="L21" s="817"/>
      <c r="M21" s="817"/>
      <c r="N21" s="817"/>
      <c r="O21" s="817"/>
      <c r="P21" s="817"/>
    </row>
  </sheetData>
  <sheetProtection/>
  <mergeCells count="7">
    <mergeCell ref="A21:P21"/>
    <mergeCell ref="A2:P2"/>
    <mergeCell ref="A4:P4"/>
    <mergeCell ref="A5:P5"/>
    <mergeCell ref="A8:P8"/>
    <mergeCell ref="A7:P7"/>
    <mergeCell ref="A6:P6"/>
  </mergeCells>
  <hyperlinks>
    <hyperlink ref="I14" r:id="rId1" display="https://doi.org/10.1016/j.talanta.2017.01.092"/>
    <hyperlink ref="H17" r:id="rId2" display="https://link.springer.com/article/10.1007/s00268-016-3821-6"/>
    <hyperlink ref="I17" r:id="rId3" display="https://doi.org/10.1007/s00268-016-3821-6"/>
    <hyperlink ref="H11" r:id="rId4" display="https://bmcmusculoskeletdisord.biomedcentral.com/articles/10.1186/s12891-017-1678-y"/>
    <hyperlink ref="H18" r:id="rId5" display="https://bmcmusculoskeletdisord.biomedcentral.com/articles/10.1186/s12891-017-1678-y"/>
  </hyperlinks>
  <printOptions/>
  <pageMargins left="0.511811023622047" right="0.31496062992126" top="0" bottom="0" header="0" footer="0"/>
  <pageSetup horizontalDpi="200" verticalDpi="200" orientation="landscape" paperSize="9" r:id="rId6"/>
</worksheet>
</file>

<file path=xl/worksheets/sheet20.xml><?xml version="1.0" encoding="utf-8"?>
<worksheet xmlns="http://schemas.openxmlformats.org/spreadsheetml/2006/main" xmlns:r="http://schemas.openxmlformats.org/officeDocument/2006/relationships">
  <dimension ref="A2:M38"/>
  <sheetViews>
    <sheetView zoomScale="82" zoomScaleNormal="82" zoomScalePageLayoutView="0" workbookViewId="0" topLeftCell="A22">
      <selection activeCell="N27" sqref="N27"/>
    </sheetView>
  </sheetViews>
  <sheetFormatPr defaultColWidth="9.140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2" max="12" width="20.8515625" style="0" customWidth="1"/>
    <col min="13" max="13" width="39.28125" style="0" customWidth="1"/>
  </cols>
  <sheetData>
    <row r="2" spans="1:11" ht="15" customHeight="1">
      <c r="A2" s="828" t="s">
        <v>98</v>
      </c>
      <c r="B2" s="828"/>
      <c r="C2" s="828"/>
      <c r="D2" s="828"/>
      <c r="E2" s="828"/>
      <c r="F2" s="828"/>
      <c r="G2" s="828"/>
      <c r="H2" s="828"/>
      <c r="I2" s="828"/>
      <c r="J2" s="828"/>
      <c r="K2" s="828"/>
    </row>
    <row r="3" spans="1:9" ht="15" customHeight="1">
      <c r="A3" s="12"/>
      <c r="B3" s="12"/>
      <c r="C3" s="12"/>
      <c r="D3" s="12"/>
      <c r="E3" s="12"/>
      <c r="F3" s="12"/>
      <c r="G3" s="12"/>
      <c r="H3" s="12"/>
      <c r="I3" s="3"/>
    </row>
    <row r="4" spans="1:11" ht="82.5" customHeight="1">
      <c r="A4" s="845" t="s">
        <v>249</v>
      </c>
      <c r="B4" s="846"/>
      <c r="C4" s="846"/>
      <c r="D4" s="846"/>
      <c r="E4" s="846"/>
      <c r="F4" s="846"/>
      <c r="G4" s="846"/>
      <c r="H4" s="846"/>
      <c r="I4" s="846"/>
      <c r="J4" s="846"/>
      <c r="K4" s="847"/>
    </row>
    <row r="6" spans="1:12" ht="54.75">
      <c r="A6" s="40" t="s">
        <v>0</v>
      </c>
      <c r="B6" s="40" t="s">
        <v>13</v>
      </c>
      <c r="C6" s="40" t="s">
        <v>60</v>
      </c>
      <c r="D6" s="37" t="s">
        <v>5</v>
      </c>
      <c r="E6" s="45" t="s">
        <v>250</v>
      </c>
      <c r="F6" s="37" t="s">
        <v>251</v>
      </c>
      <c r="G6" s="45" t="s">
        <v>15</v>
      </c>
      <c r="H6" s="45" t="s">
        <v>16</v>
      </c>
      <c r="I6" s="36" t="s">
        <v>57</v>
      </c>
      <c r="J6" s="36" t="s">
        <v>54</v>
      </c>
      <c r="K6" s="36" t="s">
        <v>7</v>
      </c>
      <c r="L6" s="89" t="s">
        <v>301</v>
      </c>
    </row>
    <row r="7" spans="1:12" ht="41.25">
      <c r="A7" s="98" t="s">
        <v>804</v>
      </c>
      <c r="B7" s="98" t="s">
        <v>805</v>
      </c>
      <c r="C7" s="90" t="s">
        <v>311</v>
      </c>
      <c r="D7" s="90" t="s">
        <v>806</v>
      </c>
      <c r="E7" s="202" t="s">
        <v>807</v>
      </c>
      <c r="F7" s="99"/>
      <c r="G7" s="99" t="s">
        <v>808</v>
      </c>
      <c r="H7" s="125">
        <v>2017</v>
      </c>
      <c r="I7" s="125" t="s">
        <v>809</v>
      </c>
      <c r="J7" s="102">
        <v>20</v>
      </c>
      <c r="K7" s="128">
        <v>20</v>
      </c>
      <c r="L7" s="97" t="s">
        <v>799</v>
      </c>
    </row>
    <row r="8" spans="1:12" ht="86.25">
      <c r="A8" s="90" t="s">
        <v>999</v>
      </c>
      <c r="B8" s="91" t="s">
        <v>1000</v>
      </c>
      <c r="C8" s="90" t="s">
        <v>311</v>
      </c>
      <c r="D8" s="90" t="s">
        <v>1001</v>
      </c>
      <c r="E8" s="91" t="s">
        <v>1002</v>
      </c>
      <c r="F8" s="206" t="s">
        <v>1003</v>
      </c>
      <c r="G8" s="99" t="s">
        <v>1004</v>
      </c>
      <c r="H8" s="125">
        <v>2017</v>
      </c>
      <c r="I8" s="125" t="s">
        <v>1005</v>
      </c>
      <c r="J8" s="102">
        <v>20</v>
      </c>
      <c r="K8" s="128">
        <v>5</v>
      </c>
      <c r="L8" s="97" t="s">
        <v>985</v>
      </c>
    </row>
    <row r="9" spans="1:12" ht="86.25">
      <c r="A9" s="90" t="s">
        <v>1006</v>
      </c>
      <c r="B9" s="91" t="s">
        <v>1007</v>
      </c>
      <c r="C9" s="90" t="s">
        <v>311</v>
      </c>
      <c r="D9" s="90" t="s">
        <v>1001</v>
      </c>
      <c r="E9" s="91" t="s">
        <v>1002</v>
      </c>
      <c r="F9" s="206" t="s">
        <v>1003</v>
      </c>
      <c r="G9" s="99" t="s">
        <v>1008</v>
      </c>
      <c r="H9" s="125">
        <v>2017</v>
      </c>
      <c r="I9" s="125" t="s">
        <v>1005</v>
      </c>
      <c r="J9" s="122">
        <v>20</v>
      </c>
      <c r="K9" s="128">
        <v>4</v>
      </c>
      <c r="L9" s="97" t="s">
        <v>985</v>
      </c>
    </row>
    <row r="10" spans="1:12" ht="69">
      <c r="A10" s="90" t="s">
        <v>1006</v>
      </c>
      <c r="B10" s="91" t="s">
        <v>1007</v>
      </c>
      <c r="C10" s="90" t="s">
        <v>311</v>
      </c>
      <c r="D10" s="90" t="s">
        <v>1001</v>
      </c>
      <c r="E10" s="91" t="s">
        <v>1002</v>
      </c>
      <c r="F10" s="99" t="s">
        <v>1003</v>
      </c>
      <c r="G10" s="99" t="s">
        <v>1008</v>
      </c>
      <c r="H10" s="125">
        <v>2017</v>
      </c>
      <c r="I10" s="125" t="s">
        <v>1005</v>
      </c>
      <c r="J10" s="102">
        <v>20</v>
      </c>
      <c r="K10" s="128">
        <v>4</v>
      </c>
      <c r="L10" s="97" t="s">
        <v>1013</v>
      </c>
    </row>
    <row r="11" spans="1:12" ht="86.25">
      <c r="A11" s="90" t="s">
        <v>999</v>
      </c>
      <c r="B11" s="91" t="s">
        <v>1000</v>
      </c>
      <c r="C11" s="90" t="s">
        <v>311</v>
      </c>
      <c r="D11" s="134" t="s">
        <v>1001</v>
      </c>
      <c r="E11" s="91" t="s">
        <v>1002</v>
      </c>
      <c r="F11" s="206" t="s">
        <v>1003</v>
      </c>
      <c r="G11" s="99" t="s">
        <v>1004</v>
      </c>
      <c r="H11" s="125">
        <v>2017</v>
      </c>
      <c r="I11" s="125" t="s">
        <v>1005</v>
      </c>
      <c r="J11" s="122">
        <v>20</v>
      </c>
      <c r="K11" s="128">
        <v>5</v>
      </c>
      <c r="L11" s="97" t="s">
        <v>1013</v>
      </c>
    </row>
    <row r="12" spans="1:12" ht="86.25">
      <c r="A12" s="98" t="s">
        <v>1017</v>
      </c>
      <c r="B12" s="95" t="s">
        <v>1018</v>
      </c>
      <c r="C12" s="95" t="s">
        <v>311</v>
      </c>
      <c r="D12" s="112" t="s">
        <v>1001</v>
      </c>
      <c r="E12" s="95" t="s">
        <v>1002</v>
      </c>
      <c r="F12" s="207" t="s">
        <v>1003</v>
      </c>
      <c r="G12" s="101" t="s">
        <v>1019</v>
      </c>
      <c r="H12" s="158">
        <v>2017</v>
      </c>
      <c r="I12" s="158" t="s">
        <v>1005</v>
      </c>
      <c r="J12" s="122">
        <v>20</v>
      </c>
      <c r="K12" s="128">
        <v>6.67</v>
      </c>
      <c r="L12" s="97" t="s">
        <v>1013</v>
      </c>
    </row>
    <row r="13" spans="1:12" ht="86.25">
      <c r="A13" s="112" t="s">
        <v>1020</v>
      </c>
      <c r="B13" s="95" t="s">
        <v>1021</v>
      </c>
      <c r="C13" s="95" t="s">
        <v>311</v>
      </c>
      <c r="D13" s="112" t="s">
        <v>1001</v>
      </c>
      <c r="E13" s="95" t="s">
        <v>1022</v>
      </c>
      <c r="F13" s="207" t="s">
        <v>1003</v>
      </c>
      <c r="G13" s="101" t="s">
        <v>1023</v>
      </c>
      <c r="H13" s="158">
        <v>2017</v>
      </c>
      <c r="I13" s="158" t="s">
        <v>1005</v>
      </c>
      <c r="J13" s="122">
        <v>20</v>
      </c>
      <c r="K13" s="128">
        <v>5</v>
      </c>
      <c r="L13" s="97" t="s">
        <v>1013</v>
      </c>
    </row>
    <row r="14" spans="1:13" s="65" customFormat="1" ht="86.25">
      <c r="A14" s="149" t="s">
        <v>1118</v>
      </c>
      <c r="B14" s="146" t="s">
        <v>1077</v>
      </c>
      <c r="C14" s="148" t="s">
        <v>311</v>
      </c>
      <c r="D14" s="149" t="s">
        <v>1119</v>
      </c>
      <c r="E14" s="204">
        <v>42861</v>
      </c>
      <c r="F14" s="289" t="s">
        <v>3049</v>
      </c>
      <c r="G14" s="163" t="s">
        <v>3050</v>
      </c>
      <c r="H14" s="290">
        <v>2017</v>
      </c>
      <c r="I14" s="290" t="s">
        <v>3051</v>
      </c>
      <c r="J14" s="96">
        <v>20</v>
      </c>
      <c r="K14" s="150">
        <v>20</v>
      </c>
      <c r="L14" s="221" t="s">
        <v>1082</v>
      </c>
      <c r="M14" s="270"/>
    </row>
    <row r="15" spans="1:13" s="65" customFormat="1" ht="86.25">
      <c r="A15" s="149" t="s">
        <v>3519</v>
      </c>
      <c r="B15" s="146" t="s">
        <v>1121</v>
      </c>
      <c r="C15" s="148" t="s">
        <v>311</v>
      </c>
      <c r="D15" s="148" t="s">
        <v>1122</v>
      </c>
      <c r="E15" s="204">
        <v>42862</v>
      </c>
      <c r="F15" s="289" t="s">
        <v>3049</v>
      </c>
      <c r="G15" s="163" t="s">
        <v>1120</v>
      </c>
      <c r="H15" s="290">
        <v>2017</v>
      </c>
      <c r="I15" s="290" t="s">
        <v>3052</v>
      </c>
      <c r="J15" s="272">
        <v>20</v>
      </c>
      <c r="K15" s="150">
        <v>5</v>
      </c>
      <c r="L15" s="221" t="s">
        <v>1082</v>
      </c>
      <c r="M15" s="270"/>
    </row>
    <row r="16" spans="1:13" s="65" customFormat="1" ht="41.25">
      <c r="A16" s="148" t="s">
        <v>1279</v>
      </c>
      <c r="B16" s="146" t="s">
        <v>1280</v>
      </c>
      <c r="C16" s="148" t="s">
        <v>132</v>
      </c>
      <c r="D16" s="148" t="s">
        <v>1281</v>
      </c>
      <c r="E16" s="334" t="s">
        <v>1282</v>
      </c>
      <c r="F16" s="163"/>
      <c r="G16" s="163" t="s">
        <v>1283</v>
      </c>
      <c r="H16" s="290">
        <v>2017</v>
      </c>
      <c r="I16" s="290" t="s">
        <v>1284</v>
      </c>
      <c r="J16" s="96">
        <v>20</v>
      </c>
      <c r="K16" s="150">
        <v>5</v>
      </c>
      <c r="L16" s="221" t="s">
        <v>1289</v>
      </c>
      <c r="M16" s="270"/>
    </row>
    <row r="17" spans="1:13" s="65" customFormat="1" ht="54.75">
      <c r="A17" s="148" t="s">
        <v>1285</v>
      </c>
      <c r="B17" s="146" t="s">
        <v>1280</v>
      </c>
      <c r="C17" s="148" t="s">
        <v>132</v>
      </c>
      <c r="D17" s="148" t="s">
        <v>1281</v>
      </c>
      <c r="E17" s="146" t="s">
        <v>1282</v>
      </c>
      <c r="F17" s="163"/>
      <c r="G17" s="163" t="s">
        <v>1286</v>
      </c>
      <c r="H17" s="290">
        <v>2017</v>
      </c>
      <c r="I17" s="290" t="s">
        <v>1284</v>
      </c>
      <c r="J17" s="272">
        <v>20</v>
      </c>
      <c r="K17" s="150">
        <v>5</v>
      </c>
      <c r="L17" s="221" t="s">
        <v>1289</v>
      </c>
      <c r="M17" s="270"/>
    </row>
    <row r="18" spans="1:13" s="65" customFormat="1" ht="41.25">
      <c r="A18" s="148" t="s">
        <v>1287</v>
      </c>
      <c r="B18" s="146" t="s">
        <v>1288</v>
      </c>
      <c r="C18" s="146" t="s">
        <v>132</v>
      </c>
      <c r="D18" s="149" t="s">
        <v>1281</v>
      </c>
      <c r="E18" s="146" t="s">
        <v>1282</v>
      </c>
      <c r="F18" s="163"/>
      <c r="G18" s="163" t="s">
        <v>1286</v>
      </c>
      <c r="H18" s="290">
        <v>2017</v>
      </c>
      <c r="I18" s="290" t="s">
        <v>1284</v>
      </c>
      <c r="J18" s="272">
        <v>20</v>
      </c>
      <c r="K18" s="150">
        <v>5</v>
      </c>
      <c r="L18" s="221" t="s">
        <v>1289</v>
      </c>
      <c r="M18" s="270"/>
    </row>
    <row r="19" spans="1:12" ht="69">
      <c r="A19" s="90" t="s">
        <v>454</v>
      </c>
      <c r="B19" s="91" t="s">
        <v>455</v>
      </c>
      <c r="C19" s="90" t="s">
        <v>311</v>
      </c>
      <c r="D19" s="90" t="s">
        <v>456</v>
      </c>
      <c r="E19" s="91" t="s">
        <v>457</v>
      </c>
      <c r="F19" s="99" t="s">
        <v>841</v>
      </c>
      <c r="G19" s="99" t="s">
        <v>458</v>
      </c>
      <c r="H19" s="125">
        <v>2017</v>
      </c>
      <c r="I19" s="125" t="s">
        <v>809</v>
      </c>
      <c r="J19" s="102">
        <v>20</v>
      </c>
      <c r="K19" s="128">
        <v>20</v>
      </c>
      <c r="L19" s="97" t="s">
        <v>1057</v>
      </c>
    </row>
    <row r="20" spans="1:12" ht="82.5">
      <c r="A20" s="131" t="s">
        <v>1713</v>
      </c>
      <c r="B20" s="131" t="s">
        <v>1714</v>
      </c>
      <c r="C20" s="90" t="s">
        <v>1461</v>
      </c>
      <c r="D20" s="131" t="s">
        <v>1715</v>
      </c>
      <c r="E20" s="91" t="s">
        <v>1716</v>
      </c>
      <c r="F20" s="504" t="s">
        <v>991</v>
      </c>
      <c r="G20" s="99" t="s">
        <v>1717</v>
      </c>
      <c r="H20" s="125">
        <v>2017</v>
      </c>
      <c r="I20" s="199" t="s">
        <v>675</v>
      </c>
      <c r="J20" s="102">
        <v>20</v>
      </c>
      <c r="K20" s="128">
        <v>20</v>
      </c>
      <c r="L20" s="97" t="s">
        <v>492</v>
      </c>
    </row>
    <row r="21" spans="1:13" s="65" customFormat="1" ht="82.5">
      <c r="A21" s="148" t="s">
        <v>1718</v>
      </c>
      <c r="B21" s="146" t="s">
        <v>1719</v>
      </c>
      <c r="C21" s="148" t="s">
        <v>1461</v>
      </c>
      <c r="D21" s="148" t="s">
        <v>1615</v>
      </c>
      <c r="E21" s="146" t="s">
        <v>1720</v>
      </c>
      <c r="F21" s="436" t="s">
        <v>3046</v>
      </c>
      <c r="G21" s="163" t="s">
        <v>1721</v>
      </c>
      <c r="H21" s="290">
        <v>2017</v>
      </c>
      <c r="I21" s="290" t="s">
        <v>1722</v>
      </c>
      <c r="J21" s="96">
        <v>20</v>
      </c>
      <c r="K21" s="150">
        <v>20</v>
      </c>
      <c r="L21" s="221" t="s">
        <v>1458</v>
      </c>
      <c r="M21" s="270"/>
    </row>
    <row r="22" spans="1:13" s="65" customFormat="1" ht="82.5">
      <c r="A22" s="148" t="s">
        <v>1723</v>
      </c>
      <c r="B22" s="146" t="s">
        <v>1719</v>
      </c>
      <c r="C22" s="148" t="s">
        <v>1461</v>
      </c>
      <c r="D22" s="148" t="s">
        <v>1615</v>
      </c>
      <c r="E22" s="146" t="s">
        <v>1724</v>
      </c>
      <c r="F22" s="436" t="s">
        <v>3046</v>
      </c>
      <c r="G22" s="163" t="s">
        <v>1725</v>
      </c>
      <c r="H22" s="290">
        <v>2017</v>
      </c>
      <c r="I22" s="290" t="s">
        <v>1726</v>
      </c>
      <c r="J22" s="272">
        <v>20</v>
      </c>
      <c r="K22" s="150">
        <v>20</v>
      </c>
      <c r="L22" s="221" t="s">
        <v>1458</v>
      </c>
      <c r="M22" s="270"/>
    </row>
    <row r="23" spans="1:13" s="65" customFormat="1" ht="28.5">
      <c r="A23" s="148" t="s">
        <v>3153</v>
      </c>
      <c r="B23" s="149" t="s">
        <v>3154</v>
      </c>
      <c r="C23" s="148" t="s">
        <v>3155</v>
      </c>
      <c r="D23" s="148" t="s">
        <v>456</v>
      </c>
      <c r="E23" s="334" t="s">
        <v>3156</v>
      </c>
      <c r="F23" s="505" t="s">
        <v>841</v>
      </c>
      <c r="G23" s="163" t="s">
        <v>3157</v>
      </c>
      <c r="H23" s="290">
        <v>2017</v>
      </c>
      <c r="I23" s="290" t="s">
        <v>809</v>
      </c>
      <c r="J23" s="96">
        <v>20</v>
      </c>
      <c r="K23" s="150">
        <v>10</v>
      </c>
      <c r="L23" s="221" t="s">
        <v>2828</v>
      </c>
      <c r="M23" s="506"/>
    </row>
    <row r="24" spans="1:13" s="65" customFormat="1" ht="41.25">
      <c r="A24" s="148" t="s">
        <v>1279</v>
      </c>
      <c r="B24" s="149" t="s">
        <v>1280</v>
      </c>
      <c r="C24" s="148" t="s">
        <v>132</v>
      </c>
      <c r="D24" s="148" t="s">
        <v>1281</v>
      </c>
      <c r="E24" s="334" t="s">
        <v>1282</v>
      </c>
      <c r="F24" s="163"/>
      <c r="G24" s="163" t="s">
        <v>1283</v>
      </c>
      <c r="H24" s="290">
        <v>2017</v>
      </c>
      <c r="I24" s="290" t="s">
        <v>1284</v>
      </c>
      <c r="J24" s="96">
        <v>20</v>
      </c>
      <c r="K24" s="150">
        <v>5</v>
      </c>
      <c r="L24" s="221" t="s">
        <v>2141</v>
      </c>
      <c r="M24" s="506"/>
    </row>
    <row r="25" spans="1:13" s="65" customFormat="1" ht="54.75">
      <c r="A25" s="148" t="s">
        <v>1285</v>
      </c>
      <c r="B25" s="149" t="s">
        <v>1280</v>
      </c>
      <c r="C25" s="148" t="s">
        <v>132</v>
      </c>
      <c r="D25" s="148" t="s">
        <v>1281</v>
      </c>
      <c r="E25" s="146" t="s">
        <v>1282</v>
      </c>
      <c r="F25" s="163"/>
      <c r="G25" s="163" t="s">
        <v>1286</v>
      </c>
      <c r="H25" s="290">
        <v>2017</v>
      </c>
      <c r="I25" s="290" t="s">
        <v>1284</v>
      </c>
      <c r="J25" s="96">
        <v>20</v>
      </c>
      <c r="K25" s="150">
        <v>5</v>
      </c>
      <c r="L25" s="221" t="s">
        <v>2141</v>
      </c>
      <c r="M25" s="506"/>
    </row>
    <row r="26" spans="1:13" s="65" customFormat="1" ht="41.25">
      <c r="A26" s="148" t="s">
        <v>1287</v>
      </c>
      <c r="B26" s="149" t="s">
        <v>1288</v>
      </c>
      <c r="C26" s="146" t="s">
        <v>132</v>
      </c>
      <c r="D26" s="149" t="s">
        <v>1281</v>
      </c>
      <c r="E26" s="146" t="s">
        <v>1282</v>
      </c>
      <c r="F26" s="163"/>
      <c r="G26" s="163" t="s">
        <v>1286</v>
      </c>
      <c r="H26" s="290">
        <v>2017</v>
      </c>
      <c r="I26" s="290" t="s">
        <v>1284</v>
      </c>
      <c r="J26" s="96">
        <v>20</v>
      </c>
      <c r="K26" s="150">
        <v>5</v>
      </c>
      <c r="L26" s="221" t="s">
        <v>2141</v>
      </c>
      <c r="M26" s="506"/>
    </row>
    <row r="27" spans="1:12" ht="57">
      <c r="A27" s="175" t="s">
        <v>3613</v>
      </c>
      <c r="B27" s="177" t="s">
        <v>898</v>
      </c>
      <c r="C27" s="175" t="s">
        <v>1461</v>
      </c>
      <c r="D27" s="175" t="s">
        <v>3614</v>
      </c>
      <c r="E27" s="177" t="s">
        <v>3615</v>
      </c>
      <c r="F27" s="812" t="s">
        <v>3616</v>
      </c>
      <c r="G27" s="180" t="s">
        <v>3617</v>
      </c>
      <c r="H27" s="575">
        <v>2017</v>
      </c>
      <c r="I27" s="575" t="s">
        <v>3618</v>
      </c>
      <c r="J27" s="185"/>
      <c r="K27" s="264">
        <v>20</v>
      </c>
      <c r="L27" s="814" t="s">
        <v>898</v>
      </c>
    </row>
    <row r="28" spans="1:12" ht="41.25">
      <c r="A28" s="175" t="s">
        <v>3619</v>
      </c>
      <c r="B28" s="177" t="s">
        <v>898</v>
      </c>
      <c r="C28" s="175" t="s">
        <v>1461</v>
      </c>
      <c r="D28" s="175" t="s">
        <v>3614</v>
      </c>
      <c r="E28" s="177" t="s">
        <v>3620</v>
      </c>
      <c r="F28" s="180" t="s">
        <v>3616</v>
      </c>
      <c r="G28" s="180" t="s">
        <v>3617</v>
      </c>
      <c r="H28" s="575">
        <v>2017</v>
      </c>
      <c r="I28" s="575" t="s">
        <v>3618</v>
      </c>
      <c r="J28" s="813"/>
      <c r="K28" s="264">
        <v>20</v>
      </c>
      <c r="L28" s="814" t="s">
        <v>898</v>
      </c>
    </row>
    <row r="29" spans="1:12" ht="14.25">
      <c r="A29" s="98"/>
      <c r="B29" s="95"/>
      <c r="C29" s="95"/>
      <c r="D29" s="95"/>
      <c r="E29" s="95"/>
      <c r="F29" s="101"/>
      <c r="G29" s="101"/>
      <c r="H29" s="158"/>
      <c r="I29" s="158"/>
      <c r="J29" s="122"/>
      <c r="K29" s="128"/>
      <c r="L29" s="97"/>
    </row>
    <row r="30" spans="1:12" ht="14.25">
      <c r="A30" s="98"/>
      <c r="B30" s="95"/>
      <c r="C30" s="95"/>
      <c r="D30" s="95"/>
      <c r="E30" s="95"/>
      <c r="F30" s="101"/>
      <c r="G30" s="101"/>
      <c r="H30" s="158"/>
      <c r="I30" s="158"/>
      <c r="J30" s="122"/>
      <c r="K30" s="128"/>
      <c r="L30" s="97"/>
    </row>
    <row r="31" spans="1:12" ht="14.25">
      <c r="A31" s="98"/>
      <c r="B31" s="95"/>
      <c r="C31" s="95"/>
      <c r="D31" s="95"/>
      <c r="E31" s="95"/>
      <c r="F31" s="101"/>
      <c r="G31" s="101"/>
      <c r="H31" s="158"/>
      <c r="I31" s="158"/>
      <c r="J31" s="122"/>
      <c r="K31" s="128"/>
      <c r="L31" s="97"/>
    </row>
    <row r="32" spans="1:12" ht="14.25">
      <c r="A32" s="98"/>
      <c r="B32" s="95"/>
      <c r="C32" s="95"/>
      <c r="D32" s="95"/>
      <c r="E32" s="95"/>
      <c r="F32" s="101"/>
      <c r="G32" s="101"/>
      <c r="H32" s="158"/>
      <c r="I32" s="158"/>
      <c r="J32" s="122"/>
      <c r="K32" s="128"/>
      <c r="L32" s="97"/>
    </row>
    <row r="33" spans="1:12" ht="14.25">
      <c r="A33" s="98"/>
      <c r="B33" s="95"/>
      <c r="C33" s="95"/>
      <c r="D33" s="95"/>
      <c r="E33" s="95"/>
      <c r="F33" s="101"/>
      <c r="G33" s="101"/>
      <c r="H33" s="158"/>
      <c r="I33" s="158"/>
      <c r="J33" s="122"/>
      <c r="K33" s="128"/>
      <c r="L33" s="97"/>
    </row>
    <row r="34" spans="1:12" ht="14.25">
      <c r="A34" s="98"/>
      <c r="B34" s="95"/>
      <c r="C34" s="95"/>
      <c r="D34" s="95"/>
      <c r="E34" s="95"/>
      <c r="F34" s="101"/>
      <c r="G34" s="101"/>
      <c r="H34" s="158"/>
      <c r="I34" s="158"/>
      <c r="J34" s="122"/>
      <c r="K34" s="128"/>
      <c r="L34" s="97"/>
    </row>
    <row r="35" spans="1:11" ht="14.25">
      <c r="A35" s="50" t="s">
        <v>2</v>
      </c>
      <c r="B35" s="50"/>
      <c r="C35" s="33"/>
      <c r="F35" s="1"/>
      <c r="G35" s="1"/>
      <c r="J35" s="53"/>
      <c r="K35" s="48">
        <f>SUM(K7:K34)</f>
        <v>234.67000000000002</v>
      </c>
    </row>
    <row r="37" spans="2:9" ht="14.25">
      <c r="B37" s="7"/>
      <c r="G37" s="1"/>
      <c r="H37"/>
      <c r="I37"/>
    </row>
    <row r="38" spans="1:11" ht="15" customHeight="1">
      <c r="A38" s="882" t="s">
        <v>12</v>
      </c>
      <c r="B38" s="882"/>
      <c r="C38" s="882"/>
      <c r="D38" s="882"/>
      <c r="E38" s="882"/>
      <c r="F38" s="882"/>
      <c r="G38" s="882"/>
      <c r="H38" s="882"/>
      <c r="I38" s="882"/>
      <c r="J38" s="882"/>
      <c r="K38" s="882"/>
    </row>
  </sheetData>
  <sheetProtection/>
  <autoFilter ref="A6:M26"/>
  <mergeCells count="3">
    <mergeCell ref="A2:K2"/>
    <mergeCell ref="A4:K4"/>
    <mergeCell ref="A38:K38"/>
  </mergeCells>
  <hyperlinks>
    <hyperlink ref="F9" r:id="rId1" display="https://ibn.idsi.md/ro/buletin-perinatologie"/>
    <hyperlink ref="F11" r:id="rId2" display="https://ibn.idsi.md/ro/buletin-perinatologie"/>
    <hyperlink ref="F12" r:id="rId3" display="https://ibn.idsi.md/ro/buletin-perinatologie"/>
    <hyperlink ref="F13" r:id="rId4" display="https://ibn.idsi.md/ro/buletin-perinatologie"/>
    <hyperlink ref="F23" r:id="rId5" display="www.atmm.ro"/>
    <hyperlink ref="F8" r:id="rId6" display="https://ibn.idsi.md/ro/buletin-perinatologie"/>
    <hyperlink ref="F21" r:id="rId7" display="www.medichub.ro/reviste"/>
    <hyperlink ref="F22" r:id="rId8" display="www.medichub.ro/reviste"/>
    <hyperlink ref="F14" r:id="rId9" display="https://www.sciencepublishinggroup.com/j/ajpn"/>
    <hyperlink ref="F15" r:id="rId10" display="https://www.sciencepublishinggroup.com/j/ajpn"/>
    <hyperlink ref="F27" r:id="rId11" display="www.mesageruldesibiu.ro"/>
  </hyperlinks>
  <printOptions/>
  <pageMargins left="0.511811023622047" right="0.31496062992126" top="0" bottom="0" header="0" footer="0"/>
  <pageSetup horizontalDpi="200" verticalDpi="200" orientation="landscape" paperSize="9" r:id="rId12"/>
</worksheet>
</file>

<file path=xl/worksheets/sheet21.xml><?xml version="1.0" encoding="utf-8"?>
<worksheet xmlns="http://schemas.openxmlformats.org/spreadsheetml/2006/main" xmlns:r="http://schemas.openxmlformats.org/officeDocument/2006/relationships">
  <dimension ref="A2:I414"/>
  <sheetViews>
    <sheetView zoomScale="80" zoomScaleNormal="80" zoomScalePageLayoutView="0" workbookViewId="0" topLeftCell="A1">
      <selection activeCell="L19" sqref="L19"/>
    </sheetView>
  </sheetViews>
  <sheetFormatPr defaultColWidth="9.140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6" width="12.140625" style="7" customWidth="1"/>
    <col min="7" max="7" width="12.140625" style="460" customWidth="1"/>
    <col min="8" max="8" width="10.00390625" style="68" customWidth="1"/>
    <col min="9" max="9" width="21.140625" style="1" customWidth="1"/>
  </cols>
  <sheetData>
    <row r="2" spans="1:8" ht="15" customHeight="1">
      <c r="A2" s="828" t="s">
        <v>99</v>
      </c>
      <c r="B2" s="829"/>
      <c r="C2" s="829"/>
      <c r="D2" s="829"/>
      <c r="E2" s="829"/>
      <c r="F2" s="829"/>
      <c r="G2" s="829"/>
      <c r="H2" s="829"/>
    </row>
    <row r="3" spans="1:8" ht="15" customHeight="1">
      <c r="A3" s="12"/>
      <c r="B3" s="12"/>
      <c r="C3" s="12"/>
      <c r="D3" s="12"/>
      <c r="E3" s="12"/>
      <c r="F3" s="12"/>
      <c r="G3" s="12"/>
      <c r="H3" s="12"/>
    </row>
    <row r="4" spans="1:8" ht="90.75" customHeight="1">
      <c r="A4" s="845" t="s">
        <v>252</v>
      </c>
      <c r="B4" s="846"/>
      <c r="C4" s="846"/>
      <c r="D4" s="846"/>
      <c r="E4" s="846"/>
      <c r="F4" s="846"/>
      <c r="G4" s="846"/>
      <c r="H4" s="847"/>
    </row>
    <row r="5" spans="1:8" ht="14.25">
      <c r="A5" s="5"/>
      <c r="B5" s="5"/>
      <c r="C5" s="6"/>
      <c r="D5" s="6"/>
      <c r="E5" s="6"/>
      <c r="F5" s="6"/>
      <c r="G5" s="459"/>
      <c r="H5" s="453"/>
    </row>
    <row r="6" spans="1:7" ht="14.25">
      <c r="A6" s="5"/>
      <c r="B6" s="5"/>
      <c r="C6" s="6"/>
      <c r="D6" s="6"/>
      <c r="E6" s="6"/>
      <c r="F6" s="6"/>
      <c r="G6" s="453"/>
    </row>
    <row r="7" spans="1:9" ht="41.25">
      <c r="A7" s="40" t="s">
        <v>258</v>
      </c>
      <c r="B7" s="36" t="s">
        <v>255</v>
      </c>
      <c r="C7" s="37" t="s">
        <v>25</v>
      </c>
      <c r="D7" s="43" t="s">
        <v>256</v>
      </c>
      <c r="E7" s="45" t="s">
        <v>257</v>
      </c>
      <c r="F7" s="40" t="s">
        <v>259</v>
      </c>
      <c r="G7" s="36" t="s">
        <v>54</v>
      </c>
      <c r="H7" s="40" t="s">
        <v>7</v>
      </c>
      <c r="I7" s="89" t="s">
        <v>301</v>
      </c>
    </row>
    <row r="8" spans="1:9" s="65" customFormat="1" ht="41.25">
      <c r="A8" s="171" t="s">
        <v>329</v>
      </c>
      <c r="B8" s="171" t="s">
        <v>321</v>
      </c>
      <c r="C8" s="148" t="s">
        <v>311</v>
      </c>
      <c r="D8" s="172" t="s">
        <v>323</v>
      </c>
      <c r="E8" s="284" t="s">
        <v>325</v>
      </c>
      <c r="F8" s="171" t="s">
        <v>336</v>
      </c>
      <c r="G8" s="147">
        <v>0</v>
      </c>
      <c r="H8" s="321">
        <v>0</v>
      </c>
      <c r="I8" s="221" t="s">
        <v>314</v>
      </c>
    </row>
    <row r="9" spans="1:9" s="65" customFormat="1" ht="27">
      <c r="A9" s="171" t="s">
        <v>330</v>
      </c>
      <c r="B9" s="171" t="s">
        <v>321</v>
      </c>
      <c r="C9" s="296" t="s">
        <v>311</v>
      </c>
      <c r="D9" s="172" t="s">
        <v>323</v>
      </c>
      <c r="E9" s="284" t="s">
        <v>325</v>
      </c>
      <c r="F9" s="171" t="s">
        <v>336</v>
      </c>
      <c r="G9" s="147">
        <v>20</v>
      </c>
      <c r="H9" s="274">
        <v>20</v>
      </c>
      <c r="I9" s="221" t="s">
        <v>314</v>
      </c>
    </row>
    <row r="10" spans="1:9" s="65" customFormat="1" ht="42.75">
      <c r="A10" s="171" t="s">
        <v>331</v>
      </c>
      <c r="B10" s="171" t="s">
        <v>321</v>
      </c>
      <c r="C10" s="296" t="s">
        <v>311</v>
      </c>
      <c r="D10" s="302" t="s">
        <v>313</v>
      </c>
      <c r="E10" s="303" t="s">
        <v>315</v>
      </c>
      <c r="F10" s="302" t="s">
        <v>337</v>
      </c>
      <c r="G10" s="147">
        <v>0</v>
      </c>
      <c r="H10" s="274">
        <v>0</v>
      </c>
      <c r="I10" s="221" t="s">
        <v>314</v>
      </c>
    </row>
    <row r="11" spans="1:9" s="65" customFormat="1" ht="42.75">
      <c r="A11" s="171" t="s">
        <v>332</v>
      </c>
      <c r="B11" s="171" t="s">
        <v>321</v>
      </c>
      <c r="C11" s="296" t="s">
        <v>311</v>
      </c>
      <c r="D11" s="302" t="s">
        <v>313</v>
      </c>
      <c r="E11" s="303" t="s">
        <v>315</v>
      </c>
      <c r="F11" s="302" t="s">
        <v>337</v>
      </c>
      <c r="G11" s="147">
        <v>40</v>
      </c>
      <c r="H11" s="274">
        <v>40</v>
      </c>
      <c r="I11" s="221" t="s">
        <v>314</v>
      </c>
    </row>
    <row r="12" spans="1:9" s="65" customFormat="1" ht="54.75">
      <c r="A12" s="171" t="s">
        <v>333</v>
      </c>
      <c r="B12" s="171" t="s">
        <v>334</v>
      </c>
      <c r="C12" s="296" t="s">
        <v>311</v>
      </c>
      <c r="D12" s="173" t="s">
        <v>335</v>
      </c>
      <c r="E12" s="299" t="s">
        <v>320</v>
      </c>
      <c r="F12" s="335" t="s">
        <v>338</v>
      </c>
      <c r="G12" s="147">
        <v>40</v>
      </c>
      <c r="H12" s="274">
        <v>0</v>
      </c>
      <c r="I12" s="221" t="s">
        <v>314</v>
      </c>
    </row>
    <row r="13" spans="1:9" s="65" customFormat="1" ht="54.75">
      <c r="A13" s="171" t="s">
        <v>517</v>
      </c>
      <c r="B13" s="171" t="s">
        <v>136</v>
      </c>
      <c r="C13" s="171" t="s">
        <v>311</v>
      </c>
      <c r="D13" s="173" t="s">
        <v>518</v>
      </c>
      <c r="E13" s="171" t="s">
        <v>519</v>
      </c>
      <c r="F13" s="173" t="s">
        <v>520</v>
      </c>
      <c r="G13" s="194">
        <v>20</v>
      </c>
      <c r="H13" s="321">
        <v>20</v>
      </c>
      <c r="I13" s="221" t="s">
        <v>358</v>
      </c>
    </row>
    <row r="14" spans="1:9" s="65" customFormat="1" ht="54.75">
      <c r="A14" s="171" t="s">
        <v>521</v>
      </c>
      <c r="B14" s="171" t="s">
        <v>136</v>
      </c>
      <c r="C14" s="171" t="s">
        <v>311</v>
      </c>
      <c r="D14" s="173" t="s">
        <v>510</v>
      </c>
      <c r="E14" s="171" t="s">
        <v>511</v>
      </c>
      <c r="F14" s="173" t="s">
        <v>513</v>
      </c>
      <c r="G14" s="333">
        <v>20</v>
      </c>
      <c r="H14" s="274">
        <v>20</v>
      </c>
      <c r="I14" s="221" t="s">
        <v>358</v>
      </c>
    </row>
    <row r="15" spans="1:9" s="65" customFormat="1" ht="54.75">
      <c r="A15" s="171" t="s">
        <v>522</v>
      </c>
      <c r="B15" s="171" t="s">
        <v>136</v>
      </c>
      <c r="C15" s="171" t="s">
        <v>311</v>
      </c>
      <c r="D15" s="173" t="s">
        <v>523</v>
      </c>
      <c r="E15" s="171" t="s">
        <v>524</v>
      </c>
      <c r="F15" s="173" t="s">
        <v>525</v>
      </c>
      <c r="G15" s="333">
        <v>20</v>
      </c>
      <c r="H15" s="274">
        <v>20</v>
      </c>
      <c r="I15" s="221" t="s">
        <v>358</v>
      </c>
    </row>
    <row r="16" spans="1:9" s="65" customFormat="1" ht="41.25">
      <c r="A16" s="171" t="s">
        <v>526</v>
      </c>
      <c r="B16" s="171" t="s">
        <v>136</v>
      </c>
      <c r="C16" s="171" t="s">
        <v>311</v>
      </c>
      <c r="D16" s="173" t="s">
        <v>527</v>
      </c>
      <c r="E16" s="171" t="s">
        <v>515</v>
      </c>
      <c r="F16" s="173" t="s">
        <v>516</v>
      </c>
      <c r="G16" s="333">
        <v>20</v>
      </c>
      <c r="H16" s="274">
        <v>0</v>
      </c>
      <c r="I16" s="221" t="s">
        <v>358</v>
      </c>
    </row>
    <row r="17" spans="1:9" s="65" customFormat="1" ht="82.5">
      <c r="A17" s="148" t="s">
        <v>599</v>
      </c>
      <c r="B17" s="148" t="s">
        <v>600</v>
      </c>
      <c r="C17" s="148" t="s">
        <v>311</v>
      </c>
      <c r="D17" s="149" t="s">
        <v>601</v>
      </c>
      <c r="E17" s="300" t="s">
        <v>602</v>
      </c>
      <c r="F17" s="148" t="s">
        <v>603</v>
      </c>
      <c r="G17" s="147">
        <v>40</v>
      </c>
      <c r="H17" s="273">
        <v>20</v>
      </c>
      <c r="I17" s="221" t="s">
        <v>535</v>
      </c>
    </row>
    <row r="18" spans="1:9" s="65" customFormat="1" ht="41.25">
      <c r="A18" s="148" t="s">
        <v>604</v>
      </c>
      <c r="B18" s="148" t="s">
        <v>605</v>
      </c>
      <c r="C18" s="296" t="s">
        <v>311</v>
      </c>
      <c r="D18" s="149" t="s">
        <v>601</v>
      </c>
      <c r="E18" s="300" t="s">
        <v>602</v>
      </c>
      <c r="F18" s="149" t="s">
        <v>603</v>
      </c>
      <c r="G18" s="295">
        <v>40</v>
      </c>
      <c r="H18" s="221">
        <v>13.33</v>
      </c>
      <c r="I18" s="221" t="s">
        <v>535</v>
      </c>
    </row>
    <row r="19" spans="1:9" s="65" customFormat="1" ht="41.25">
      <c r="A19" s="148" t="s">
        <v>606</v>
      </c>
      <c r="B19" s="148" t="s">
        <v>607</v>
      </c>
      <c r="C19" s="148" t="s">
        <v>311</v>
      </c>
      <c r="D19" s="149" t="s">
        <v>601</v>
      </c>
      <c r="E19" s="300" t="s">
        <v>602</v>
      </c>
      <c r="F19" s="149" t="s">
        <v>603</v>
      </c>
      <c r="G19" s="295">
        <v>40</v>
      </c>
      <c r="H19" s="221">
        <v>13.33</v>
      </c>
      <c r="I19" s="221" t="s">
        <v>535</v>
      </c>
    </row>
    <row r="20" spans="1:9" s="65" customFormat="1" ht="69">
      <c r="A20" s="148" t="s">
        <v>608</v>
      </c>
      <c r="B20" s="148" t="s">
        <v>609</v>
      </c>
      <c r="C20" s="148" t="s">
        <v>311</v>
      </c>
      <c r="D20" s="149" t="s">
        <v>601</v>
      </c>
      <c r="E20" s="300" t="s">
        <v>602</v>
      </c>
      <c r="F20" s="149" t="s">
        <v>603</v>
      </c>
      <c r="G20" s="295">
        <v>40</v>
      </c>
      <c r="H20" s="221">
        <v>13.33</v>
      </c>
      <c r="I20" s="221" t="s">
        <v>535</v>
      </c>
    </row>
    <row r="21" spans="1:9" s="65" customFormat="1" ht="54.75">
      <c r="A21" s="148" t="s">
        <v>610</v>
      </c>
      <c r="B21" s="148" t="s">
        <v>609</v>
      </c>
      <c r="C21" s="148" t="s">
        <v>311</v>
      </c>
      <c r="D21" s="149" t="s">
        <v>601</v>
      </c>
      <c r="E21" s="300" t="s">
        <v>602</v>
      </c>
      <c r="F21" s="149" t="s">
        <v>603</v>
      </c>
      <c r="G21" s="295">
        <v>40</v>
      </c>
      <c r="H21" s="221">
        <v>0</v>
      </c>
      <c r="I21" s="221" t="s">
        <v>535</v>
      </c>
    </row>
    <row r="22" spans="1:9" s="65" customFormat="1" ht="41.25">
      <c r="A22" s="148" t="s">
        <v>611</v>
      </c>
      <c r="B22" s="148" t="s">
        <v>612</v>
      </c>
      <c r="C22" s="148" t="s">
        <v>311</v>
      </c>
      <c r="D22" s="149" t="s">
        <v>613</v>
      </c>
      <c r="E22" s="300" t="s">
        <v>595</v>
      </c>
      <c r="F22" s="149" t="s">
        <v>598</v>
      </c>
      <c r="G22" s="295">
        <v>20</v>
      </c>
      <c r="H22" s="221">
        <v>0</v>
      </c>
      <c r="I22" s="221" t="s">
        <v>535</v>
      </c>
    </row>
    <row r="23" spans="1:9" s="65" customFormat="1" ht="41.25">
      <c r="A23" s="148" t="s">
        <v>614</v>
      </c>
      <c r="B23" s="148" t="s">
        <v>600</v>
      </c>
      <c r="C23" s="148" t="s">
        <v>311</v>
      </c>
      <c r="D23" s="149" t="s">
        <v>613</v>
      </c>
      <c r="E23" s="300" t="s">
        <v>595</v>
      </c>
      <c r="F23" s="149" t="s">
        <v>598</v>
      </c>
      <c r="G23" s="295">
        <v>20</v>
      </c>
      <c r="H23" s="221">
        <v>0</v>
      </c>
      <c r="I23" s="221" t="s">
        <v>535</v>
      </c>
    </row>
    <row r="24" spans="1:9" s="65" customFormat="1" ht="42.75">
      <c r="A24" s="148" t="s">
        <v>615</v>
      </c>
      <c r="B24" s="148" t="s">
        <v>616</v>
      </c>
      <c r="C24" s="148" t="s">
        <v>311</v>
      </c>
      <c r="D24" s="149" t="s">
        <v>617</v>
      </c>
      <c r="E24" s="300" t="s">
        <v>618</v>
      </c>
      <c r="F24" s="149" t="s">
        <v>619</v>
      </c>
      <c r="G24" s="295">
        <v>20</v>
      </c>
      <c r="H24" s="221">
        <v>0</v>
      </c>
      <c r="I24" s="221" t="s">
        <v>535</v>
      </c>
    </row>
    <row r="25" spans="1:9" s="65" customFormat="1" ht="42.75">
      <c r="A25" s="148" t="s">
        <v>620</v>
      </c>
      <c r="B25" s="148" t="s">
        <v>609</v>
      </c>
      <c r="C25" s="148" t="s">
        <v>311</v>
      </c>
      <c r="D25" s="149" t="s">
        <v>617</v>
      </c>
      <c r="E25" s="300" t="s">
        <v>621</v>
      </c>
      <c r="F25" s="149" t="s">
        <v>619</v>
      </c>
      <c r="G25" s="295">
        <v>20</v>
      </c>
      <c r="H25" s="221">
        <v>0</v>
      </c>
      <c r="I25" s="221" t="s">
        <v>535</v>
      </c>
    </row>
    <row r="26" spans="1:9" s="65" customFormat="1" ht="42.75">
      <c r="A26" s="148" t="s">
        <v>622</v>
      </c>
      <c r="B26" s="148" t="s">
        <v>623</v>
      </c>
      <c r="C26" s="148" t="s">
        <v>311</v>
      </c>
      <c r="D26" s="149" t="s">
        <v>617</v>
      </c>
      <c r="E26" s="300" t="s">
        <v>621</v>
      </c>
      <c r="F26" s="149" t="s">
        <v>619</v>
      </c>
      <c r="G26" s="295">
        <v>20</v>
      </c>
      <c r="H26" s="221">
        <v>0</v>
      </c>
      <c r="I26" s="221" t="s">
        <v>535</v>
      </c>
    </row>
    <row r="27" spans="1:9" s="65" customFormat="1" ht="41.25">
      <c r="A27" s="148" t="s">
        <v>624</v>
      </c>
      <c r="B27" s="148" t="s">
        <v>600</v>
      </c>
      <c r="C27" s="148" t="s">
        <v>311</v>
      </c>
      <c r="D27" s="149" t="s">
        <v>625</v>
      </c>
      <c r="E27" s="300" t="s">
        <v>626</v>
      </c>
      <c r="F27" s="149" t="s">
        <v>627</v>
      </c>
      <c r="G27" s="295">
        <v>20</v>
      </c>
      <c r="H27" s="221">
        <v>0</v>
      </c>
      <c r="I27" s="221" t="s">
        <v>535</v>
      </c>
    </row>
    <row r="28" spans="1:9" s="65" customFormat="1" ht="41.25">
      <c r="A28" s="148" t="s">
        <v>628</v>
      </c>
      <c r="B28" s="148" t="s">
        <v>629</v>
      </c>
      <c r="C28" s="148" t="s">
        <v>311</v>
      </c>
      <c r="D28" s="149" t="s">
        <v>625</v>
      </c>
      <c r="E28" s="300" t="s">
        <v>626</v>
      </c>
      <c r="F28" s="149" t="s">
        <v>627</v>
      </c>
      <c r="G28" s="295">
        <v>20</v>
      </c>
      <c r="H28" s="221">
        <v>0</v>
      </c>
      <c r="I28" s="221" t="s">
        <v>535</v>
      </c>
    </row>
    <row r="29" spans="1:9" s="65" customFormat="1" ht="41.25">
      <c r="A29" s="148" t="s">
        <v>741</v>
      </c>
      <c r="B29" s="148" t="s">
        <v>697</v>
      </c>
      <c r="C29" s="148" t="s">
        <v>634</v>
      </c>
      <c r="D29" s="149" t="s">
        <v>683</v>
      </c>
      <c r="E29" s="148" t="s">
        <v>315</v>
      </c>
      <c r="F29" s="148" t="s">
        <v>742</v>
      </c>
      <c r="G29" s="147">
        <v>20</v>
      </c>
      <c r="H29" s="273">
        <v>20</v>
      </c>
      <c r="I29" s="221" t="s">
        <v>652</v>
      </c>
    </row>
    <row r="30" spans="1:9" s="65" customFormat="1" ht="54.75">
      <c r="A30" s="148" t="s">
        <v>743</v>
      </c>
      <c r="B30" s="148" t="s">
        <v>744</v>
      </c>
      <c r="C30" s="296" t="s">
        <v>634</v>
      </c>
      <c r="D30" s="146" t="s">
        <v>745</v>
      </c>
      <c r="E30" s="148" t="s">
        <v>746</v>
      </c>
      <c r="F30" s="146" t="s">
        <v>747</v>
      </c>
      <c r="G30" s="295">
        <v>40</v>
      </c>
      <c r="H30" s="221">
        <v>13.33</v>
      </c>
      <c r="I30" s="221" t="s">
        <v>652</v>
      </c>
    </row>
    <row r="31" spans="1:9" s="65" customFormat="1" ht="82.5">
      <c r="A31" s="148" t="s">
        <v>748</v>
      </c>
      <c r="B31" s="148" t="s">
        <v>749</v>
      </c>
      <c r="C31" s="148" t="s">
        <v>634</v>
      </c>
      <c r="D31" s="146" t="s">
        <v>745</v>
      </c>
      <c r="E31" s="148" t="s">
        <v>746</v>
      </c>
      <c r="F31" s="146" t="s">
        <v>747</v>
      </c>
      <c r="G31" s="295">
        <v>40</v>
      </c>
      <c r="H31" s="221">
        <v>5.71</v>
      </c>
      <c r="I31" s="221" t="s">
        <v>652</v>
      </c>
    </row>
    <row r="32" spans="1:9" s="65" customFormat="1" ht="54.75">
      <c r="A32" s="148" t="s">
        <v>750</v>
      </c>
      <c r="B32" s="148" t="s">
        <v>751</v>
      </c>
      <c r="C32" s="148" t="s">
        <v>634</v>
      </c>
      <c r="D32" s="146" t="s">
        <v>745</v>
      </c>
      <c r="E32" s="148" t="s">
        <v>752</v>
      </c>
      <c r="F32" s="146" t="s">
        <v>747</v>
      </c>
      <c r="G32" s="295">
        <v>40</v>
      </c>
      <c r="H32" s="221">
        <v>13.33</v>
      </c>
      <c r="I32" s="221" t="s">
        <v>652</v>
      </c>
    </row>
    <row r="33" spans="1:9" s="65" customFormat="1" ht="110.25">
      <c r="A33" s="148" t="s">
        <v>753</v>
      </c>
      <c r="B33" s="148" t="s">
        <v>754</v>
      </c>
      <c r="C33" s="148" t="s">
        <v>634</v>
      </c>
      <c r="D33" s="146" t="s">
        <v>745</v>
      </c>
      <c r="E33" s="148" t="s">
        <v>752</v>
      </c>
      <c r="F33" s="146" t="s">
        <v>747</v>
      </c>
      <c r="G33" s="144">
        <v>40</v>
      </c>
      <c r="H33" s="221">
        <v>5.71</v>
      </c>
      <c r="I33" s="221" t="s">
        <v>652</v>
      </c>
    </row>
    <row r="34" spans="1:9" s="65" customFormat="1" ht="28.5">
      <c r="A34" s="652" t="s">
        <v>792</v>
      </c>
      <c r="B34" s="148" t="s">
        <v>784</v>
      </c>
      <c r="C34" s="148" t="s">
        <v>311</v>
      </c>
      <c r="D34" s="149" t="s">
        <v>785</v>
      </c>
      <c r="E34" s="300" t="s">
        <v>786</v>
      </c>
      <c r="F34" s="148" t="s">
        <v>787</v>
      </c>
      <c r="G34" s="147">
        <v>20</v>
      </c>
      <c r="H34" s="273">
        <v>20</v>
      </c>
      <c r="I34" s="221" t="s">
        <v>772</v>
      </c>
    </row>
    <row r="35" spans="1:9" s="65" customFormat="1" ht="54.75">
      <c r="A35" s="148" t="s">
        <v>788</v>
      </c>
      <c r="B35" s="148" t="s">
        <v>784</v>
      </c>
      <c r="C35" s="296" t="s">
        <v>311</v>
      </c>
      <c r="D35" s="146" t="s">
        <v>789</v>
      </c>
      <c r="E35" s="148" t="s">
        <v>790</v>
      </c>
      <c r="F35" s="146" t="s">
        <v>791</v>
      </c>
      <c r="G35" s="295">
        <v>40</v>
      </c>
      <c r="H35" s="221">
        <v>40</v>
      </c>
      <c r="I35" s="221" t="s">
        <v>772</v>
      </c>
    </row>
    <row r="36" spans="1:9" s="65" customFormat="1" ht="41.25">
      <c r="A36" s="148" t="s">
        <v>810</v>
      </c>
      <c r="B36" s="148" t="s">
        <v>805</v>
      </c>
      <c r="C36" s="148" t="s">
        <v>311</v>
      </c>
      <c r="D36" s="149" t="s">
        <v>811</v>
      </c>
      <c r="E36" s="300" t="s">
        <v>812</v>
      </c>
      <c r="F36" s="653">
        <v>42922</v>
      </c>
      <c r="G36" s="147">
        <v>20</v>
      </c>
      <c r="H36" s="273">
        <v>20</v>
      </c>
      <c r="I36" s="221" t="s">
        <v>799</v>
      </c>
    </row>
    <row r="37" spans="1:9" s="65" customFormat="1" ht="42.75">
      <c r="A37" s="148" t="s">
        <v>813</v>
      </c>
      <c r="B37" s="148" t="s">
        <v>805</v>
      </c>
      <c r="C37" s="296" t="s">
        <v>311</v>
      </c>
      <c r="D37" s="149" t="s">
        <v>814</v>
      </c>
      <c r="E37" s="300" t="s">
        <v>815</v>
      </c>
      <c r="F37" s="653">
        <v>42874</v>
      </c>
      <c r="G37" s="295">
        <v>20</v>
      </c>
      <c r="H37" s="221">
        <v>20</v>
      </c>
      <c r="I37" s="221" t="s">
        <v>799</v>
      </c>
    </row>
    <row r="38" spans="1:9" s="65" customFormat="1" ht="42.75">
      <c r="A38" s="148" t="s">
        <v>816</v>
      </c>
      <c r="B38" s="148" t="s">
        <v>805</v>
      </c>
      <c r="C38" s="148" t="s">
        <v>311</v>
      </c>
      <c r="D38" s="149" t="s">
        <v>814</v>
      </c>
      <c r="E38" s="300" t="s">
        <v>815</v>
      </c>
      <c r="F38" s="653">
        <v>42873</v>
      </c>
      <c r="G38" s="295">
        <v>20</v>
      </c>
      <c r="H38" s="221">
        <v>20</v>
      </c>
      <c r="I38" s="221" t="s">
        <v>799</v>
      </c>
    </row>
    <row r="39" spans="1:9" s="65" customFormat="1" ht="41.25">
      <c r="A39" s="148" t="s">
        <v>830</v>
      </c>
      <c r="B39" s="148" t="s">
        <v>831</v>
      </c>
      <c r="C39" s="148" t="s">
        <v>311</v>
      </c>
      <c r="D39" s="149" t="s">
        <v>832</v>
      </c>
      <c r="E39" s="300" t="s">
        <v>828</v>
      </c>
      <c r="F39" s="148" t="s">
        <v>833</v>
      </c>
      <c r="G39" s="147">
        <v>20</v>
      </c>
      <c r="H39" s="273">
        <v>20</v>
      </c>
      <c r="I39" s="221" t="s">
        <v>825</v>
      </c>
    </row>
    <row r="40" spans="1:9" s="65" customFormat="1" ht="42.75">
      <c r="A40" s="148" t="s">
        <v>834</v>
      </c>
      <c r="B40" s="148" t="s">
        <v>835</v>
      </c>
      <c r="C40" s="296" t="s">
        <v>311</v>
      </c>
      <c r="D40" s="146" t="s">
        <v>836</v>
      </c>
      <c r="E40" s="300" t="s">
        <v>790</v>
      </c>
      <c r="F40" s="146" t="s">
        <v>837</v>
      </c>
      <c r="G40" s="295">
        <v>20</v>
      </c>
      <c r="H40" s="221">
        <v>10</v>
      </c>
      <c r="I40" s="221" t="s">
        <v>825</v>
      </c>
    </row>
    <row r="41" spans="1:9" s="65" customFormat="1" ht="42.75">
      <c r="A41" s="148" t="s">
        <v>838</v>
      </c>
      <c r="B41" s="148" t="s">
        <v>835</v>
      </c>
      <c r="C41" s="148" t="s">
        <v>311</v>
      </c>
      <c r="D41" s="146" t="s">
        <v>836</v>
      </c>
      <c r="E41" s="300" t="s">
        <v>790</v>
      </c>
      <c r="F41" s="146" t="s">
        <v>837</v>
      </c>
      <c r="G41" s="295">
        <v>20</v>
      </c>
      <c r="H41" s="221">
        <v>10</v>
      </c>
      <c r="I41" s="221" t="s">
        <v>825</v>
      </c>
    </row>
    <row r="42" spans="1:9" s="65" customFormat="1" ht="41.25">
      <c r="A42" s="148" t="s">
        <v>839</v>
      </c>
      <c r="B42" s="148" t="s">
        <v>831</v>
      </c>
      <c r="C42" s="148" t="s">
        <v>311</v>
      </c>
      <c r="D42" s="146" t="s">
        <v>840</v>
      </c>
      <c r="E42" s="300" t="s">
        <v>841</v>
      </c>
      <c r="F42" s="146" t="s">
        <v>842</v>
      </c>
      <c r="G42" s="295">
        <v>20</v>
      </c>
      <c r="H42" s="221">
        <v>20</v>
      </c>
      <c r="I42" s="221" t="s">
        <v>825</v>
      </c>
    </row>
    <row r="43" spans="1:9" s="65" customFormat="1" ht="114.75">
      <c r="A43" s="148" t="s">
        <v>843</v>
      </c>
      <c r="B43" s="148" t="s">
        <v>831</v>
      </c>
      <c r="C43" s="148" t="s">
        <v>311</v>
      </c>
      <c r="D43" s="146" t="s">
        <v>145</v>
      </c>
      <c r="E43" s="300" t="s">
        <v>146</v>
      </c>
      <c r="F43" s="653">
        <v>43084</v>
      </c>
      <c r="G43" s="144">
        <v>20</v>
      </c>
      <c r="H43" s="221">
        <v>0</v>
      </c>
      <c r="I43" s="221" t="s">
        <v>825</v>
      </c>
    </row>
    <row r="44" spans="1:9" s="65" customFormat="1" ht="41.25">
      <c r="A44" s="148" t="s">
        <v>158</v>
      </c>
      <c r="B44" s="148" t="s">
        <v>159</v>
      </c>
      <c r="C44" s="148" t="s">
        <v>160</v>
      </c>
      <c r="D44" s="149" t="s">
        <v>161</v>
      </c>
      <c r="E44" s="300" t="s">
        <v>162</v>
      </c>
      <c r="F44" s="148" t="s">
        <v>163</v>
      </c>
      <c r="G44" s="147">
        <v>40</v>
      </c>
      <c r="H44" s="273">
        <v>40</v>
      </c>
      <c r="I44" s="221" t="s">
        <v>155</v>
      </c>
    </row>
    <row r="45" spans="1:9" s="65" customFormat="1" ht="41.25">
      <c r="A45" s="148" t="s">
        <v>164</v>
      </c>
      <c r="B45" s="148" t="s">
        <v>165</v>
      </c>
      <c r="C45" s="148" t="s">
        <v>160</v>
      </c>
      <c r="D45" s="146" t="s">
        <v>166</v>
      </c>
      <c r="E45" s="148" t="s">
        <v>157</v>
      </c>
      <c r="F45" s="146" t="s">
        <v>167</v>
      </c>
      <c r="G45" s="295">
        <v>40</v>
      </c>
      <c r="H45" s="221">
        <v>20</v>
      </c>
      <c r="I45" s="221" t="s">
        <v>155</v>
      </c>
    </row>
    <row r="46" spans="1:9" s="65" customFormat="1" ht="110.25">
      <c r="A46" s="148" t="s">
        <v>941</v>
      </c>
      <c r="B46" s="148" t="s">
        <v>933</v>
      </c>
      <c r="C46" s="148"/>
      <c r="D46" s="149" t="s">
        <v>942</v>
      </c>
      <c r="E46" s="148" t="s">
        <v>943</v>
      </c>
      <c r="F46" s="148" t="s">
        <v>944</v>
      </c>
      <c r="G46" s="147">
        <v>20</v>
      </c>
      <c r="H46" s="273">
        <v>20</v>
      </c>
      <c r="I46" s="221" t="s">
        <v>185</v>
      </c>
    </row>
    <row r="47" spans="1:9" s="65" customFormat="1" ht="82.5">
      <c r="A47" s="148" t="s">
        <v>945</v>
      </c>
      <c r="B47" s="148" t="s">
        <v>933</v>
      </c>
      <c r="C47" s="296"/>
      <c r="D47" s="146" t="s">
        <v>946</v>
      </c>
      <c r="E47" s="148" t="s">
        <v>947</v>
      </c>
      <c r="F47" s="146" t="s">
        <v>948</v>
      </c>
      <c r="G47" s="295">
        <v>20</v>
      </c>
      <c r="H47" s="221">
        <v>20</v>
      </c>
      <c r="I47" s="221" t="s">
        <v>185</v>
      </c>
    </row>
    <row r="48" spans="1:9" s="65" customFormat="1" ht="69">
      <c r="A48" s="148" t="s">
        <v>949</v>
      </c>
      <c r="B48" s="148" t="s">
        <v>950</v>
      </c>
      <c r="C48" s="148"/>
      <c r="D48" s="146" t="s">
        <v>951</v>
      </c>
      <c r="E48" s="300" t="s">
        <v>952</v>
      </c>
      <c r="F48" s="146" t="s">
        <v>953</v>
      </c>
      <c r="G48" s="295">
        <v>20</v>
      </c>
      <c r="H48" s="221">
        <v>6.66</v>
      </c>
      <c r="I48" s="221" t="s">
        <v>185</v>
      </c>
    </row>
    <row r="49" spans="1:9" s="65" customFormat="1" ht="69">
      <c r="A49" s="148" t="s">
        <v>954</v>
      </c>
      <c r="B49" s="148" t="s">
        <v>955</v>
      </c>
      <c r="C49" s="148"/>
      <c r="D49" s="146" t="s">
        <v>951</v>
      </c>
      <c r="E49" s="336" t="s">
        <v>952</v>
      </c>
      <c r="F49" s="146" t="s">
        <v>953</v>
      </c>
      <c r="G49" s="295">
        <v>20</v>
      </c>
      <c r="H49" s="221">
        <v>6.66</v>
      </c>
      <c r="I49" s="221" t="s">
        <v>185</v>
      </c>
    </row>
    <row r="50" spans="1:9" s="65" customFormat="1" ht="69">
      <c r="A50" s="148" t="s">
        <v>956</v>
      </c>
      <c r="B50" s="148" t="s">
        <v>957</v>
      </c>
      <c r="C50" s="148"/>
      <c r="D50" s="146" t="s">
        <v>951</v>
      </c>
      <c r="E50" s="300" t="s">
        <v>952</v>
      </c>
      <c r="F50" s="146" t="s">
        <v>953</v>
      </c>
      <c r="G50" s="144">
        <v>20</v>
      </c>
      <c r="H50" s="221">
        <v>6.66</v>
      </c>
      <c r="I50" s="221" t="s">
        <v>185</v>
      </c>
    </row>
    <row r="51" spans="1:9" s="65" customFormat="1" ht="110.25">
      <c r="A51" s="323" t="s">
        <v>958</v>
      </c>
      <c r="B51" s="281" t="s">
        <v>959</v>
      </c>
      <c r="C51" s="281"/>
      <c r="D51" s="146" t="s">
        <v>951</v>
      </c>
      <c r="E51" s="324" t="s">
        <v>952</v>
      </c>
      <c r="F51" s="324" t="s">
        <v>960</v>
      </c>
      <c r="G51" s="579">
        <v>20</v>
      </c>
      <c r="H51" s="337">
        <v>0</v>
      </c>
      <c r="I51" s="221" t="s">
        <v>185</v>
      </c>
    </row>
    <row r="52" spans="1:9" s="65" customFormat="1" ht="69">
      <c r="A52" s="148" t="s">
        <v>970</v>
      </c>
      <c r="B52" s="148" t="s">
        <v>971</v>
      </c>
      <c r="C52" s="148" t="s">
        <v>311</v>
      </c>
      <c r="D52" s="149" t="s">
        <v>972</v>
      </c>
      <c r="E52" s="338" t="s">
        <v>973</v>
      </c>
      <c r="F52" s="148" t="s">
        <v>974</v>
      </c>
      <c r="G52" s="147">
        <v>20</v>
      </c>
      <c r="H52" s="273">
        <v>20</v>
      </c>
      <c r="I52" s="221" t="s">
        <v>966</v>
      </c>
    </row>
    <row r="53" spans="1:9" s="65" customFormat="1" ht="69">
      <c r="A53" s="148" t="s">
        <v>975</v>
      </c>
      <c r="B53" s="148" t="s">
        <v>971</v>
      </c>
      <c r="C53" s="296" t="s">
        <v>311</v>
      </c>
      <c r="D53" s="146" t="s">
        <v>976</v>
      </c>
      <c r="E53" s="338" t="s">
        <v>973</v>
      </c>
      <c r="F53" s="146" t="s">
        <v>974</v>
      </c>
      <c r="G53" s="295">
        <v>20</v>
      </c>
      <c r="H53" s="221">
        <v>20</v>
      </c>
      <c r="I53" s="221" t="s">
        <v>966</v>
      </c>
    </row>
    <row r="54" spans="1:9" s="65" customFormat="1" ht="41.25">
      <c r="A54" s="171" t="s">
        <v>1064</v>
      </c>
      <c r="B54" s="171" t="s">
        <v>985</v>
      </c>
      <c r="C54" s="332" t="s">
        <v>311</v>
      </c>
      <c r="D54" s="173" t="s">
        <v>1065</v>
      </c>
      <c r="E54" s="171"/>
      <c r="F54" s="173" t="s">
        <v>1066</v>
      </c>
      <c r="G54" s="333">
        <v>40</v>
      </c>
      <c r="H54" s="274">
        <v>40</v>
      </c>
      <c r="I54" s="221" t="s">
        <v>985</v>
      </c>
    </row>
    <row r="55" spans="1:9" s="65" customFormat="1" ht="41.25">
      <c r="A55" s="171" t="s">
        <v>1067</v>
      </c>
      <c r="B55" s="171" t="s">
        <v>985</v>
      </c>
      <c r="C55" s="171" t="s">
        <v>311</v>
      </c>
      <c r="D55" s="173" t="s">
        <v>1065</v>
      </c>
      <c r="E55" s="171"/>
      <c r="F55" s="173" t="s">
        <v>1066</v>
      </c>
      <c r="G55" s="333">
        <v>40</v>
      </c>
      <c r="H55" s="274">
        <v>10</v>
      </c>
      <c r="I55" s="221" t="s">
        <v>985</v>
      </c>
    </row>
    <row r="56" spans="1:9" s="65" customFormat="1" ht="54.75">
      <c r="A56" s="171" t="s">
        <v>1068</v>
      </c>
      <c r="B56" s="171" t="s">
        <v>985</v>
      </c>
      <c r="C56" s="171" t="s">
        <v>311</v>
      </c>
      <c r="D56" s="173" t="s">
        <v>1069</v>
      </c>
      <c r="E56" s="171"/>
      <c r="F56" s="173" t="s">
        <v>1070</v>
      </c>
      <c r="G56" s="333">
        <v>20</v>
      </c>
      <c r="H56" s="274">
        <v>0</v>
      </c>
      <c r="I56" s="221" t="s">
        <v>985</v>
      </c>
    </row>
    <row r="57" spans="1:9" s="65" customFormat="1" ht="41.25">
      <c r="A57" s="171" t="s">
        <v>1071</v>
      </c>
      <c r="B57" s="171" t="s">
        <v>985</v>
      </c>
      <c r="C57" s="171" t="s">
        <v>311</v>
      </c>
      <c r="D57" s="173" t="s">
        <v>1072</v>
      </c>
      <c r="E57" s="171"/>
      <c r="F57" s="339">
        <v>42832</v>
      </c>
      <c r="G57" s="188">
        <v>40</v>
      </c>
      <c r="H57" s="274">
        <v>10</v>
      </c>
      <c r="I57" s="221" t="s">
        <v>985</v>
      </c>
    </row>
    <row r="58" spans="1:9" s="65" customFormat="1" ht="54.75">
      <c r="A58" s="171" t="s">
        <v>1073</v>
      </c>
      <c r="B58" s="171" t="s">
        <v>1013</v>
      </c>
      <c r="C58" s="171" t="s">
        <v>311</v>
      </c>
      <c r="D58" s="172" t="s">
        <v>1065</v>
      </c>
      <c r="E58" s="171"/>
      <c r="F58" s="171" t="s">
        <v>1066</v>
      </c>
      <c r="G58" s="194">
        <v>40</v>
      </c>
      <c r="H58" s="321">
        <v>40</v>
      </c>
      <c r="I58" s="221" t="s">
        <v>1013</v>
      </c>
    </row>
    <row r="59" spans="1:9" s="65" customFormat="1" ht="54.75">
      <c r="A59" s="171" t="s">
        <v>1074</v>
      </c>
      <c r="B59" s="171" t="s">
        <v>1013</v>
      </c>
      <c r="C59" s="171" t="s">
        <v>311</v>
      </c>
      <c r="D59" s="173" t="s">
        <v>1072</v>
      </c>
      <c r="E59" s="171"/>
      <c r="F59" s="339">
        <v>42832</v>
      </c>
      <c r="G59" s="333">
        <v>40</v>
      </c>
      <c r="H59" s="274">
        <v>10</v>
      </c>
      <c r="I59" s="221" t="s">
        <v>1013</v>
      </c>
    </row>
    <row r="60" spans="1:9" s="65" customFormat="1" ht="41.25">
      <c r="A60" s="171" t="s">
        <v>1075</v>
      </c>
      <c r="B60" s="171" t="s">
        <v>1013</v>
      </c>
      <c r="C60" s="171" t="s">
        <v>311</v>
      </c>
      <c r="D60" s="173" t="s">
        <v>1072</v>
      </c>
      <c r="E60" s="171"/>
      <c r="F60" s="339">
        <v>42832</v>
      </c>
      <c r="G60" s="333">
        <v>40</v>
      </c>
      <c r="H60" s="274">
        <v>10</v>
      </c>
      <c r="I60" s="221" t="s">
        <v>1013</v>
      </c>
    </row>
    <row r="61" spans="1:9" s="65" customFormat="1" ht="82.5">
      <c r="A61" s="171" t="s">
        <v>1123</v>
      </c>
      <c r="B61" s="654" t="s">
        <v>1077</v>
      </c>
      <c r="C61" s="171" t="s">
        <v>311</v>
      </c>
      <c r="D61" s="171" t="s">
        <v>1124</v>
      </c>
      <c r="E61" s="171" t="s">
        <v>1125</v>
      </c>
      <c r="F61" s="173" t="s">
        <v>1126</v>
      </c>
      <c r="G61" s="194">
        <v>20</v>
      </c>
      <c r="H61" s="321">
        <v>20</v>
      </c>
      <c r="I61" s="221" t="s">
        <v>1082</v>
      </c>
    </row>
    <row r="62" spans="1:9" s="65" customFormat="1" ht="138">
      <c r="A62" s="171" t="s">
        <v>1127</v>
      </c>
      <c r="B62" s="654" t="s">
        <v>1077</v>
      </c>
      <c r="C62" s="332" t="s">
        <v>311</v>
      </c>
      <c r="D62" s="171" t="s">
        <v>1128</v>
      </c>
      <c r="E62" s="171" t="s">
        <v>1129</v>
      </c>
      <c r="F62" s="173" t="s">
        <v>1130</v>
      </c>
      <c r="G62" s="333">
        <v>20</v>
      </c>
      <c r="H62" s="274">
        <v>20</v>
      </c>
      <c r="I62" s="221" t="s">
        <v>1082</v>
      </c>
    </row>
    <row r="63" spans="1:9" s="65" customFormat="1" ht="69">
      <c r="A63" s="171" t="s">
        <v>1131</v>
      </c>
      <c r="B63" s="654" t="s">
        <v>1077</v>
      </c>
      <c r="C63" s="171" t="s">
        <v>311</v>
      </c>
      <c r="D63" s="171" t="s">
        <v>1132</v>
      </c>
      <c r="E63" s="171" t="s">
        <v>1133</v>
      </c>
      <c r="F63" s="173" t="s">
        <v>1134</v>
      </c>
      <c r="G63" s="333">
        <v>20</v>
      </c>
      <c r="H63" s="274">
        <v>20</v>
      </c>
      <c r="I63" s="221" t="s">
        <v>1082</v>
      </c>
    </row>
    <row r="64" spans="1:9" s="65" customFormat="1" ht="54.75">
      <c r="A64" s="171" t="s">
        <v>1135</v>
      </c>
      <c r="B64" s="171" t="s">
        <v>1136</v>
      </c>
      <c r="C64" s="171" t="s">
        <v>1028</v>
      </c>
      <c r="D64" s="172" t="s">
        <v>1137</v>
      </c>
      <c r="E64" s="171" t="s">
        <v>1138</v>
      </c>
      <c r="F64" s="171" t="s">
        <v>1139</v>
      </c>
      <c r="G64" s="194">
        <v>20</v>
      </c>
      <c r="H64" s="321">
        <v>10</v>
      </c>
      <c r="I64" s="221" t="s">
        <v>1033</v>
      </c>
    </row>
    <row r="65" spans="1:9" s="65" customFormat="1" ht="69">
      <c r="A65" s="171" t="s">
        <v>1140</v>
      </c>
      <c r="B65" s="171" t="s">
        <v>1141</v>
      </c>
      <c r="C65" s="332" t="s">
        <v>1028</v>
      </c>
      <c r="D65" s="173" t="s">
        <v>1142</v>
      </c>
      <c r="E65" s="171" t="s">
        <v>1143</v>
      </c>
      <c r="F65" s="173" t="s">
        <v>1144</v>
      </c>
      <c r="G65" s="333">
        <v>20</v>
      </c>
      <c r="H65" s="274">
        <v>5</v>
      </c>
      <c r="I65" s="221" t="s">
        <v>1033</v>
      </c>
    </row>
    <row r="66" spans="1:9" s="65" customFormat="1" ht="41.25">
      <c r="A66" s="171" t="s">
        <v>1145</v>
      </c>
      <c r="B66" s="171" t="s">
        <v>1146</v>
      </c>
      <c r="C66" s="171" t="s">
        <v>1028</v>
      </c>
      <c r="D66" s="173" t="s">
        <v>1142</v>
      </c>
      <c r="E66" s="171" t="s">
        <v>1143</v>
      </c>
      <c r="F66" s="173" t="s">
        <v>1144</v>
      </c>
      <c r="G66" s="333">
        <v>20</v>
      </c>
      <c r="H66" s="274">
        <v>6.6</v>
      </c>
      <c r="I66" s="221" t="s">
        <v>1033</v>
      </c>
    </row>
    <row r="67" spans="1:9" s="65" customFormat="1" ht="41.25">
      <c r="A67" s="171" t="s">
        <v>1147</v>
      </c>
      <c r="B67" s="171" t="s">
        <v>1148</v>
      </c>
      <c r="C67" s="171" t="s">
        <v>1028</v>
      </c>
      <c r="D67" s="173" t="s">
        <v>1137</v>
      </c>
      <c r="E67" s="171" t="s">
        <v>1138</v>
      </c>
      <c r="F67" s="173" t="s">
        <v>1139</v>
      </c>
      <c r="G67" s="333">
        <v>20</v>
      </c>
      <c r="H67" s="274">
        <v>4</v>
      </c>
      <c r="I67" s="221" t="s">
        <v>1033</v>
      </c>
    </row>
    <row r="68" spans="1:9" s="65" customFormat="1" ht="27">
      <c r="A68" s="171" t="s">
        <v>1149</v>
      </c>
      <c r="B68" s="171" t="s">
        <v>1150</v>
      </c>
      <c r="C68" s="171" t="s">
        <v>1028</v>
      </c>
      <c r="D68" s="173" t="s">
        <v>1151</v>
      </c>
      <c r="E68" s="171" t="s">
        <v>1152</v>
      </c>
      <c r="F68" s="173">
        <v>2017</v>
      </c>
      <c r="G68" s="188">
        <v>20</v>
      </c>
      <c r="H68" s="274">
        <v>20</v>
      </c>
      <c r="I68" s="221" t="s">
        <v>1033</v>
      </c>
    </row>
    <row r="69" spans="1:9" s="65" customFormat="1" ht="82.5">
      <c r="A69" s="171" t="s">
        <v>599</v>
      </c>
      <c r="B69" s="171" t="s">
        <v>600</v>
      </c>
      <c r="C69" s="171" t="s">
        <v>311</v>
      </c>
      <c r="D69" s="172" t="s">
        <v>601</v>
      </c>
      <c r="E69" s="277" t="s">
        <v>602</v>
      </c>
      <c r="F69" s="171" t="s">
        <v>603</v>
      </c>
      <c r="G69" s="194">
        <v>40</v>
      </c>
      <c r="H69" s="321">
        <v>20</v>
      </c>
      <c r="I69" s="221" t="s">
        <v>1057</v>
      </c>
    </row>
    <row r="70" spans="1:9" s="65" customFormat="1" ht="41.25">
      <c r="A70" s="171" t="s">
        <v>604</v>
      </c>
      <c r="B70" s="171" t="s">
        <v>605</v>
      </c>
      <c r="C70" s="332" t="s">
        <v>311</v>
      </c>
      <c r="D70" s="172" t="s">
        <v>601</v>
      </c>
      <c r="E70" s="277" t="s">
        <v>602</v>
      </c>
      <c r="F70" s="172" t="s">
        <v>603</v>
      </c>
      <c r="G70" s="333">
        <v>40</v>
      </c>
      <c r="H70" s="274">
        <v>0</v>
      </c>
      <c r="I70" s="221" t="s">
        <v>1057</v>
      </c>
    </row>
    <row r="71" spans="1:9" s="65" customFormat="1" ht="41.25">
      <c r="A71" s="171" t="s">
        <v>606</v>
      </c>
      <c r="B71" s="171" t="s">
        <v>607</v>
      </c>
      <c r="C71" s="171" t="s">
        <v>311</v>
      </c>
      <c r="D71" s="172" t="s">
        <v>601</v>
      </c>
      <c r="E71" s="277" t="s">
        <v>602</v>
      </c>
      <c r="F71" s="172" t="s">
        <v>603</v>
      </c>
      <c r="G71" s="333">
        <v>40</v>
      </c>
      <c r="H71" s="274">
        <v>0</v>
      </c>
      <c r="I71" s="221" t="s">
        <v>1057</v>
      </c>
    </row>
    <row r="72" spans="1:9" s="65" customFormat="1" ht="69">
      <c r="A72" s="171" t="s">
        <v>608</v>
      </c>
      <c r="B72" s="171" t="s">
        <v>609</v>
      </c>
      <c r="C72" s="171" t="s">
        <v>311</v>
      </c>
      <c r="D72" s="172" t="s">
        <v>601</v>
      </c>
      <c r="E72" s="277" t="s">
        <v>602</v>
      </c>
      <c r="F72" s="172" t="s">
        <v>603</v>
      </c>
      <c r="G72" s="333">
        <v>40</v>
      </c>
      <c r="H72" s="274">
        <v>13.33</v>
      </c>
      <c r="I72" s="221" t="s">
        <v>1057</v>
      </c>
    </row>
    <row r="73" spans="1:9" s="65" customFormat="1" ht="54.75">
      <c r="A73" s="171" t="s">
        <v>610</v>
      </c>
      <c r="B73" s="171" t="s">
        <v>609</v>
      </c>
      <c r="C73" s="171" t="s">
        <v>311</v>
      </c>
      <c r="D73" s="172" t="s">
        <v>601</v>
      </c>
      <c r="E73" s="277" t="s">
        <v>602</v>
      </c>
      <c r="F73" s="172" t="s">
        <v>603</v>
      </c>
      <c r="G73" s="333">
        <v>40</v>
      </c>
      <c r="H73" s="274">
        <v>0</v>
      </c>
      <c r="I73" s="221" t="s">
        <v>1057</v>
      </c>
    </row>
    <row r="74" spans="1:9" s="65" customFormat="1" ht="41.25">
      <c r="A74" s="171" t="s">
        <v>614</v>
      </c>
      <c r="B74" s="171" t="s">
        <v>600</v>
      </c>
      <c r="C74" s="171" t="s">
        <v>311</v>
      </c>
      <c r="D74" s="172" t="s">
        <v>613</v>
      </c>
      <c r="E74" s="277" t="s">
        <v>595</v>
      </c>
      <c r="F74" s="172" t="s">
        <v>1153</v>
      </c>
      <c r="G74" s="333">
        <v>20</v>
      </c>
      <c r="H74" s="274">
        <v>10</v>
      </c>
      <c r="I74" s="221" t="s">
        <v>1057</v>
      </c>
    </row>
    <row r="75" spans="1:9" s="65" customFormat="1" ht="42.75">
      <c r="A75" s="171" t="s">
        <v>615</v>
      </c>
      <c r="B75" s="171" t="s">
        <v>616</v>
      </c>
      <c r="C75" s="171" t="s">
        <v>311</v>
      </c>
      <c r="D75" s="172" t="s">
        <v>617</v>
      </c>
      <c r="E75" s="277" t="s">
        <v>618</v>
      </c>
      <c r="F75" s="172" t="s">
        <v>619</v>
      </c>
      <c r="G75" s="333">
        <v>20</v>
      </c>
      <c r="H75" s="274">
        <v>0</v>
      </c>
      <c r="I75" s="221" t="s">
        <v>1057</v>
      </c>
    </row>
    <row r="76" spans="1:9" s="65" customFormat="1" ht="42.75">
      <c r="A76" s="171" t="s">
        <v>620</v>
      </c>
      <c r="B76" s="171" t="s">
        <v>609</v>
      </c>
      <c r="C76" s="171" t="s">
        <v>311</v>
      </c>
      <c r="D76" s="172" t="s">
        <v>617</v>
      </c>
      <c r="E76" s="277" t="s">
        <v>621</v>
      </c>
      <c r="F76" s="172" t="s">
        <v>619</v>
      </c>
      <c r="G76" s="333">
        <v>20</v>
      </c>
      <c r="H76" s="274">
        <v>6.66</v>
      </c>
      <c r="I76" s="221" t="s">
        <v>1057</v>
      </c>
    </row>
    <row r="77" spans="1:9" s="65" customFormat="1" ht="42.75">
      <c r="A77" s="171" t="s">
        <v>622</v>
      </c>
      <c r="B77" s="171" t="s">
        <v>623</v>
      </c>
      <c r="C77" s="171" t="s">
        <v>311</v>
      </c>
      <c r="D77" s="172" t="s">
        <v>617</v>
      </c>
      <c r="E77" s="277" t="s">
        <v>621</v>
      </c>
      <c r="F77" s="172" t="s">
        <v>619</v>
      </c>
      <c r="G77" s="333">
        <v>20</v>
      </c>
      <c r="H77" s="274">
        <v>0</v>
      </c>
      <c r="I77" s="221" t="s">
        <v>1057</v>
      </c>
    </row>
    <row r="78" spans="1:9" s="65" customFormat="1" ht="41.25">
      <c r="A78" s="171" t="s">
        <v>624</v>
      </c>
      <c r="B78" s="171" t="s">
        <v>600</v>
      </c>
      <c r="C78" s="171" t="s">
        <v>311</v>
      </c>
      <c r="D78" s="172" t="s">
        <v>625</v>
      </c>
      <c r="E78" s="277" t="s">
        <v>626</v>
      </c>
      <c r="F78" s="172" t="s">
        <v>627</v>
      </c>
      <c r="G78" s="333">
        <v>20</v>
      </c>
      <c r="H78" s="274">
        <v>10</v>
      </c>
      <c r="I78" s="221" t="s">
        <v>1057</v>
      </c>
    </row>
    <row r="79" spans="1:9" s="65" customFormat="1" ht="41.25">
      <c r="A79" s="171" t="s">
        <v>628</v>
      </c>
      <c r="B79" s="171" t="s">
        <v>629</v>
      </c>
      <c r="C79" s="171" t="s">
        <v>311</v>
      </c>
      <c r="D79" s="172" t="s">
        <v>625</v>
      </c>
      <c r="E79" s="277" t="s">
        <v>626</v>
      </c>
      <c r="F79" s="172" t="s">
        <v>627</v>
      </c>
      <c r="G79" s="333">
        <v>20</v>
      </c>
      <c r="H79" s="274">
        <v>0</v>
      </c>
      <c r="I79" s="221" t="s">
        <v>1057</v>
      </c>
    </row>
    <row r="80" spans="1:9" s="65" customFormat="1" ht="82.5">
      <c r="A80" s="655" t="s">
        <v>1161</v>
      </c>
      <c r="B80" s="655" t="s">
        <v>1162</v>
      </c>
      <c r="C80" s="656" t="s">
        <v>311</v>
      </c>
      <c r="D80" s="655" t="s">
        <v>1163</v>
      </c>
      <c r="E80" s="657" t="s">
        <v>1164</v>
      </c>
      <c r="F80" s="656" t="s">
        <v>1165</v>
      </c>
      <c r="G80" s="656">
        <v>40</v>
      </c>
      <c r="H80" s="658">
        <v>20</v>
      </c>
      <c r="I80" s="221" t="s">
        <v>1160</v>
      </c>
    </row>
    <row r="81" spans="1:9" s="65" customFormat="1" ht="54.75">
      <c r="A81" s="659" t="s">
        <v>1166</v>
      </c>
      <c r="B81" s="655" t="s">
        <v>1167</v>
      </c>
      <c r="C81" s="656" t="s">
        <v>311</v>
      </c>
      <c r="D81" s="655" t="s">
        <v>1168</v>
      </c>
      <c r="E81" s="660" t="s">
        <v>1169</v>
      </c>
      <c r="F81" s="656" t="s">
        <v>1170</v>
      </c>
      <c r="G81" s="661">
        <v>40</v>
      </c>
      <c r="H81" s="662">
        <v>0</v>
      </c>
      <c r="I81" s="221" t="s">
        <v>1160</v>
      </c>
    </row>
    <row r="82" spans="1:9" s="65" customFormat="1" ht="54.75">
      <c r="A82" s="663" t="s">
        <v>1171</v>
      </c>
      <c r="B82" s="663" t="s">
        <v>1162</v>
      </c>
      <c r="C82" s="656" t="s">
        <v>311</v>
      </c>
      <c r="D82" s="663" t="s">
        <v>1168</v>
      </c>
      <c r="E82" s="664" t="s">
        <v>1169</v>
      </c>
      <c r="F82" s="656" t="s">
        <v>1170</v>
      </c>
      <c r="G82" s="661">
        <v>40</v>
      </c>
      <c r="H82" s="662">
        <v>20</v>
      </c>
      <c r="I82" s="221" t="s">
        <v>1160</v>
      </c>
    </row>
    <row r="83" spans="1:9" s="65" customFormat="1" ht="54.75">
      <c r="A83" s="663" t="s">
        <v>1172</v>
      </c>
      <c r="B83" s="663" t="s">
        <v>1173</v>
      </c>
      <c r="C83" s="656" t="s">
        <v>311</v>
      </c>
      <c r="D83" s="663" t="s">
        <v>1174</v>
      </c>
      <c r="E83" s="664" t="s">
        <v>1175</v>
      </c>
      <c r="F83" s="656" t="s">
        <v>1176</v>
      </c>
      <c r="G83" s="661">
        <v>40</v>
      </c>
      <c r="H83" s="662">
        <v>20</v>
      </c>
      <c r="I83" s="221" t="s">
        <v>1160</v>
      </c>
    </row>
    <row r="84" spans="1:9" s="65" customFormat="1" ht="82.5">
      <c r="A84" s="655" t="s">
        <v>1177</v>
      </c>
      <c r="B84" s="655" t="s">
        <v>1178</v>
      </c>
      <c r="C84" s="656" t="s">
        <v>311</v>
      </c>
      <c r="D84" s="655" t="s">
        <v>1179</v>
      </c>
      <c r="E84" s="656" t="s">
        <v>1180</v>
      </c>
      <c r="F84" s="656" t="s">
        <v>1181</v>
      </c>
      <c r="G84" s="661">
        <v>20</v>
      </c>
      <c r="H84" s="662">
        <v>0</v>
      </c>
      <c r="I84" s="221" t="s">
        <v>1160</v>
      </c>
    </row>
    <row r="85" spans="1:9" s="65" customFormat="1" ht="100.5">
      <c r="A85" s="171" t="s">
        <v>1227</v>
      </c>
      <c r="B85" s="171" t="s">
        <v>1228</v>
      </c>
      <c r="C85" s="171" t="s">
        <v>311</v>
      </c>
      <c r="D85" s="172" t="s">
        <v>1229</v>
      </c>
      <c r="E85" s="277" t="s">
        <v>1230</v>
      </c>
      <c r="F85" s="171" t="s">
        <v>1231</v>
      </c>
      <c r="G85" s="194">
        <v>20</v>
      </c>
      <c r="H85" s="321">
        <v>20</v>
      </c>
      <c r="I85" s="221" t="s">
        <v>1217</v>
      </c>
    </row>
    <row r="86" spans="1:9" s="65" customFormat="1" ht="100.5">
      <c r="A86" s="171" t="s">
        <v>1232</v>
      </c>
      <c r="B86" s="332" t="s">
        <v>1233</v>
      </c>
      <c r="C86" s="33" t="s">
        <v>311</v>
      </c>
      <c r="D86" s="172" t="s">
        <v>1229</v>
      </c>
      <c r="E86" s="277" t="s">
        <v>1230</v>
      </c>
      <c r="F86" s="173" t="s">
        <v>1231</v>
      </c>
      <c r="G86" s="333">
        <v>20</v>
      </c>
      <c r="H86" s="274">
        <v>20</v>
      </c>
      <c r="I86" s="221" t="s">
        <v>1217</v>
      </c>
    </row>
    <row r="87" spans="1:9" s="666" customFormat="1" ht="54.75">
      <c r="A87" s="171" t="s">
        <v>1246</v>
      </c>
      <c r="B87" s="171" t="s">
        <v>1235</v>
      </c>
      <c r="C87" s="171" t="s">
        <v>1236</v>
      </c>
      <c r="D87" s="665" t="s">
        <v>1247</v>
      </c>
      <c r="E87" s="171"/>
      <c r="F87" s="171" t="s">
        <v>1248</v>
      </c>
      <c r="G87" s="194">
        <v>20</v>
      </c>
      <c r="H87" s="321">
        <v>20</v>
      </c>
      <c r="I87" s="221" t="s">
        <v>1240</v>
      </c>
    </row>
    <row r="88" spans="1:9" s="666" customFormat="1" ht="69">
      <c r="A88" s="455" t="s">
        <v>1273</v>
      </c>
      <c r="B88" s="455" t="s">
        <v>3581</v>
      </c>
      <c r="C88" s="320" t="s">
        <v>311</v>
      </c>
      <c r="D88" s="667" t="s">
        <v>1275</v>
      </c>
      <c r="E88" s="171" t="s">
        <v>1276</v>
      </c>
      <c r="F88" s="320" t="s">
        <v>1277</v>
      </c>
      <c r="G88" s="668">
        <v>20</v>
      </c>
      <c r="H88" s="658">
        <v>10</v>
      </c>
      <c r="I88" s="221" t="s">
        <v>1268</v>
      </c>
    </row>
    <row r="89" spans="1:9" s="666" customFormat="1" ht="69">
      <c r="A89" s="171" t="s">
        <v>481</v>
      </c>
      <c r="B89" s="171" t="s">
        <v>482</v>
      </c>
      <c r="C89" s="320" t="s">
        <v>311</v>
      </c>
      <c r="D89" s="172" t="s">
        <v>483</v>
      </c>
      <c r="E89" s="669" t="s">
        <v>484</v>
      </c>
      <c r="F89" s="171" t="s">
        <v>485</v>
      </c>
      <c r="G89" s="668">
        <v>40</v>
      </c>
      <c r="H89" s="670">
        <v>10</v>
      </c>
      <c r="I89" s="221" t="s">
        <v>1268</v>
      </c>
    </row>
    <row r="90" spans="1:9" s="666" customFormat="1" ht="69">
      <c r="A90" s="632" t="s">
        <v>486</v>
      </c>
      <c r="B90" s="455" t="s">
        <v>487</v>
      </c>
      <c r="C90" s="320" t="s">
        <v>311</v>
      </c>
      <c r="D90" s="172" t="s">
        <v>483</v>
      </c>
      <c r="E90" s="171" t="s">
        <v>484</v>
      </c>
      <c r="F90" s="171" t="s">
        <v>485</v>
      </c>
      <c r="G90" s="671">
        <v>40</v>
      </c>
      <c r="H90" s="274">
        <v>10</v>
      </c>
      <c r="I90" s="221" t="s">
        <v>1268</v>
      </c>
    </row>
    <row r="91" spans="1:9" s="666" customFormat="1" ht="69">
      <c r="A91" s="455" t="s">
        <v>1278</v>
      </c>
      <c r="B91" s="455" t="s">
        <v>3581</v>
      </c>
      <c r="C91" s="672" t="s">
        <v>311</v>
      </c>
      <c r="D91" s="667" t="s">
        <v>1275</v>
      </c>
      <c r="E91" s="171" t="s">
        <v>1276</v>
      </c>
      <c r="F91" s="320" t="s">
        <v>1277</v>
      </c>
      <c r="G91" s="673">
        <v>20</v>
      </c>
      <c r="H91" s="662">
        <v>10</v>
      </c>
      <c r="I91" s="221" t="s">
        <v>1268</v>
      </c>
    </row>
    <row r="92" spans="1:9" s="65" customFormat="1" ht="27">
      <c r="A92" s="171" t="s">
        <v>1290</v>
      </c>
      <c r="B92" s="171" t="s">
        <v>1291</v>
      </c>
      <c r="C92" s="171" t="s">
        <v>132</v>
      </c>
      <c r="D92" s="172" t="s">
        <v>1292</v>
      </c>
      <c r="E92" s="171"/>
      <c r="F92" s="674">
        <v>43040</v>
      </c>
      <c r="G92" s="194">
        <v>20</v>
      </c>
      <c r="H92" s="321">
        <v>10</v>
      </c>
      <c r="I92" s="221" t="s">
        <v>1289</v>
      </c>
    </row>
    <row r="93" spans="1:9" s="65" customFormat="1" ht="31.5" customHeight="1">
      <c r="A93" s="171" t="s">
        <v>1293</v>
      </c>
      <c r="B93" s="171" t="s">
        <v>1294</v>
      </c>
      <c r="C93" s="332" t="s">
        <v>132</v>
      </c>
      <c r="D93" s="173" t="s">
        <v>1292</v>
      </c>
      <c r="E93" s="171"/>
      <c r="F93" s="173" t="s">
        <v>1295</v>
      </c>
      <c r="G93" s="333">
        <v>20</v>
      </c>
      <c r="H93" s="274">
        <v>6.66</v>
      </c>
      <c r="I93" s="221" t="s">
        <v>1289</v>
      </c>
    </row>
    <row r="94" spans="1:9" s="65" customFormat="1" ht="68.25" customHeight="1">
      <c r="A94" s="171" t="s">
        <v>1296</v>
      </c>
      <c r="B94" s="171" t="s">
        <v>1297</v>
      </c>
      <c r="C94" s="171" t="s">
        <v>132</v>
      </c>
      <c r="D94" s="173" t="s">
        <v>1298</v>
      </c>
      <c r="E94" s="171"/>
      <c r="F94" s="521">
        <v>43085</v>
      </c>
      <c r="G94" s="333">
        <v>20</v>
      </c>
      <c r="H94" s="274">
        <v>3.33</v>
      </c>
      <c r="I94" s="221" t="s">
        <v>1289</v>
      </c>
    </row>
    <row r="95" spans="1:9" s="65" customFormat="1" ht="27">
      <c r="A95" s="171" t="s">
        <v>1299</v>
      </c>
      <c r="B95" s="171" t="s">
        <v>1291</v>
      </c>
      <c r="C95" s="171" t="s">
        <v>132</v>
      </c>
      <c r="D95" s="173" t="s">
        <v>1298</v>
      </c>
      <c r="E95" s="171"/>
      <c r="F95" s="521">
        <v>43085</v>
      </c>
      <c r="G95" s="333">
        <v>20</v>
      </c>
      <c r="H95" s="274">
        <v>10</v>
      </c>
      <c r="I95" s="221" t="s">
        <v>1289</v>
      </c>
    </row>
    <row r="96" spans="1:9" s="65" customFormat="1" ht="41.25">
      <c r="A96" s="171" t="s">
        <v>1307</v>
      </c>
      <c r="B96" s="171" t="s">
        <v>1305</v>
      </c>
      <c r="C96" s="171" t="s">
        <v>311</v>
      </c>
      <c r="D96" s="172" t="s">
        <v>1065</v>
      </c>
      <c r="E96" s="171"/>
      <c r="F96" s="171" t="s">
        <v>1066</v>
      </c>
      <c r="G96" s="194">
        <v>20</v>
      </c>
      <c r="H96" s="321">
        <v>20</v>
      </c>
      <c r="I96" s="221" t="s">
        <v>1303</v>
      </c>
    </row>
    <row r="97" spans="1:9" s="65" customFormat="1" ht="41.25">
      <c r="A97" s="171" t="s">
        <v>1308</v>
      </c>
      <c r="B97" s="171" t="s">
        <v>1305</v>
      </c>
      <c r="C97" s="171" t="s">
        <v>311</v>
      </c>
      <c r="D97" s="173" t="s">
        <v>1065</v>
      </c>
      <c r="E97" s="171"/>
      <c r="F97" s="339" t="s">
        <v>1066</v>
      </c>
      <c r="G97" s="333">
        <v>20</v>
      </c>
      <c r="H97" s="274">
        <v>20</v>
      </c>
      <c r="I97" s="221" t="s">
        <v>1303</v>
      </c>
    </row>
    <row r="98" spans="1:9" s="65" customFormat="1" ht="54.75">
      <c r="A98" s="171" t="s">
        <v>1309</v>
      </c>
      <c r="B98" s="171" t="s">
        <v>1310</v>
      </c>
      <c r="C98" s="171" t="s">
        <v>311</v>
      </c>
      <c r="D98" s="173" t="s">
        <v>1311</v>
      </c>
      <c r="E98" s="277" t="s">
        <v>1312</v>
      </c>
      <c r="F98" s="339" t="s">
        <v>1313</v>
      </c>
      <c r="G98" s="333">
        <v>20</v>
      </c>
      <c r="H98" s="274">
        <v>10</v>
      </c>
      <c r="I98" s="221" t="s">
        <v>1303</v>
      </c>
    </row>
    <row r="99" spans="1:9" s="65" customFormat="1" ht="54.75">
      <c r="A99" s="171" t="s">
        <v>1319</v>
      </c>
      <c r="B99" s="171" t="s">
        <v>1320</v>
      </c>
      <c r="C99" s="171" t="s">
        <v>311</v>
      </c>
      <c r="D99" s="172" t="s">
        <v>1321</v>
      </c>
      <c r="E99" s="171"/>
      <c r="F99" s="171" t="s">
        <v>1322</v>
      </c>
      <c r="G99" s="194">
        <v>20</v>
      </c>
      <c r="H99" s="274">
        <v>7</v>
      </c>
      <c r="I99" s="221" t="s">
        <v>1318</v>
      </c>
    </row>
    <row r="100" spans="1:9" s="65" customFormat="1" ht="27">
      <c r="A100" s="171" t="s">
        <v>1323</v>
      </c>
      <c r="B100" s="171" t="s">
        <v>1324</v>
      </c>
      <c r="C100" s="332" t="s">
        <v>311</v>
      </c>
      <c r="D100" s="173" t="s">
        <v>1325</v>
      </c>
      <c r="E100" s="171"/>
      <c r="F100" s="173" t="s">
        <v>1326</v>
      </c>
      <c r="G100" s="333">
        <v>20</v>
      </c>
      <c r="H100" s="274">
        <v>10</v>
      </c>
      <c r="I100" s="221" t="s">
        <v>1318</v>
      </c>
    </row>
    <row r="101" spans="1:9" s="65" customFormat="1" ht="69">
      <c r="A101" s="171" t="s">
        <v>1327</v>
      </c>
      <c r="B101" s="171" t="s">
        <v>1328</v>
      </c>
      <c r="C101" s="171" t="s">
        <v>311</v>
      </c>
      <c r="D101" s="173" t="s">
        <v>1329</v>
      </c>
      <c r="E101" s="171" t="s">
        <v>1330</v>
      </c>
      <c r="F101" s="173" t="s">
        <v>1139</v>
      </c>
      <c r="G101" s="333">
        <v>20</v>
      </c>
      <c r="H101" s="274">
        <v>7</v>
      </c>
      <c r="I101" s="221" t="s">
        <v>1318</v>
      </c>
    </row>
    <row r="102" spans="1:9" s="65" customFormat="1" ht="42.75">
      <c r="A102" s="171" t="s">
        <v>429</v>
      </c>
      <c r="B102" s="171" t="s">
        <v>430</v>
      </c>
      <c r="C102" s="171" t="s">
        <v>311</v>
      </c>
      <c r="D102" s="172" t="s">
        <v>431</v>
      </c>
      <c r="E102" s="277" t="s">
        <v>432</v>
      </c>
      <c r="F102" s="171" t="s">
        <v>433</v>
      </c>
      <c r="G102" s="194">
        <v>20</v>
      </c>
      <c r="H102" s="321">
        <v>20</v>
      </c>
      <c r="I102" s="221" t="s">
        <v>428</v>
      </c>
    </row>
    <row r="103" spans="1:9" s="65" customFormat="1" ht="69">
      <c r="A103" s="173" t="s">
        <v>442</v>
      </c>
      <c r="B103" s="173" t="s">
        <v>443</v>
      </c>
      <c r="C103" s="173" t="s">
        <v>311</v>
      </c>
      <c r="D103" s="172" t="s">
        <v>444</v>
      </c>
      <c r="E103" s="173" t="s">
        <v>445</v>
      </c>
      <c r="F103" s="173" t="s">
        <v>446</v>
      </c>
      <c r="G103" s="194">
        <v>40</v>
      </c>
      <c r="H103" s="675">
        <v>20</v>
      </c>
      <c r="I103" s="221" t="s">
        <v>452</v>
      </c>
    </row>
    <row r="104" spans="1:9" s="65" customFormat="1" ht="82.5">
      <c r="A104" s="173" t="s">
        <v>447</v>
      </c>
      <c r="B104" s="173" t="s">
        <v>448</v>
      </c>
      <c r="C104" s="676" t="s">
        <v>311</v>
      </c>
      <c r="D104" s="173" t="s">
        <v>449</v>
      </c>
      <c r="E104" s="173" t="s">
        <v>450</v>
      </c>
      <c r="F104" s="173" t="s">
        <v>451</v>
      </c>
      <c r="G104" s="333">
        <v>40</v>
      </c>
      <c r="H104" s="274">
        <v>20</v>
      </c>
      <c r="I104" s="221" t="s">
        <v>452</v>
      </c>
    </row>
    <row r="105" spans="1:9" s="65" customFormat="1" ht="42.75">
      <c r="A105" s="171" t="s">
        <v>461</v>
      </c>
      <c r="B105" s="171" t="s">
        <v>462</v>
      </c>
      <c r="C105" s="171" t="s">
        <v>311</v>
      </c>
      <c r="D105" s="172" t="s">
        <v>463</v>
      </c>
      <c r="E105" s="277" t="s">
        <v>315</v>
      </c>
      <c r="F105" s="171" t="s">
        <v>837</v>
      </c>
      <c r="G105" s="194">
        <v>20</v>
      </c>
      <c r="H105" s="321">
        <v>7</v>
      </c>
      <c r="I105" s="221" t="s">
        <v>464</v>
      </c>
    </row>
    <row r="106" spans="1:9" s="65" customFormat="1" ht="66">
      <c r="A106" s="677" t="s">
        <v>1727</v>
      </c>
      <c r="B106" s="678" t="s">
        <v>1728</v>
      </c>
      <c r="C106" s="679" t="s">
        <v>1461</v>
      </c>
      <c r="D106" s="679" t="s">
        <v>1729</v>
      </c>
      <c r="E106" s="226" t="s">
        <v>889</v>
      </c>
      <c r="F106" s="679" t="s">
        <v>837</v>
      </c>
      <c r="G106" s="679">
        <v>20</v>
      </c>
      <c r="H106" s="679">
        <f>G106/2</f>
        <v>10</v>
      </c>
      <c r="I106" s="680" t="s">
        <v>494</v>
      </c>
    </row>
    <row r="107" spans="1:9" s="65" customFormat="1" ht="27">
      <c r="A107" s="678" t="s">
        <v>1730</v>
      </c>
      <c r="B107" s="677" t="s">
        <v>1731</v>
      </c>
      <c r="C107" s="679" t="s">
        <v>1461</v>
      </c>
      <c r="D107" s="679" t="s">
        <v>891</v>
      </c>
      <c r="E107" s="225" t="s">
        <v>1614</v>
      </c>
      <c r="F107" s="212" t="s">
        <v>893</v>
      </c>
      <c r="G107" s="679">
        <v>20</v>
      </c>
      <c r="H107" s="679">
        <v>20</v>
      </c>
      <c r="I107" s="680" t="s">
        <v>494</v>
      </c>
    </row>
    <row r="108" spans="1:9" s="65" customFormat="1" ht="39">
      <c r="A108" s="678" t="s">
        <v>1732</v>
      </c>
      <c r="B108" s="677" t="s">
        <v>1731</v>
      </c>
      <c r="C108" s="679" t="s">
        <v>1461</v>
      </c>
      <c r="D108" s="679" t="s">
        <v>891</v>
      </c>
      <c r="E108" s="225" t="s">
        <v>1614</v>
      </c>
      <c r="F108" s="212" t="s">
        <v>893</v>
      </c>
      <c r="G108" s="679">
        <v>20</v>
      </c>
      <c r="H108" s="679">
        <v>20</v>
      </c>
      <c r="I108" s="680" t="s">
        <v>494</v>
      </c>
    </row>
    <row r="109" spans="1:9" s="65" customFormat="1" ht="69">
      <c r="A109" s="212" t="s">
        <v>1733</v>
      </c>
      <c r="B109" s="212" t="s">
        <v>1734</v>
      </c>
      <c r="C109" s="212" t="s">
        <v>1461</v>
      </c>
      <c r="D109" s="212" t="s">
        <v>1735</v>
      </c>
      <c r="E109" s="212" t="s">
        <v>1736</v>
      </c>
      <c r="F109" s="212" t="s">
        <v>837</v>
      </c>
      <c r="G109" s="681">
        <v>40</v>
      </c>
      <c r="H109" s="212">
        <v>40</v>
      </c>
      <c r="I109" s="680" t="s">
        <v>495</v>
      </c>
    </row>
    <row r="110" spans="1:9" s="65" customFormat="1" ht="41.25">
      <c r="A110" s="212" t="s">
        <v>1737</v>
      </c>
      <c r="B110" s="212" t="s">
        <v>876</v>
      </c>
      <c r="C110" s="212" t="s">
        <v>1461</v>
      </c>
      <c r="D110" s="212" t="s">
        <v>1738</v>
      </c>
      <c r="E110" s="212" t="s">
        <v>1614</v>
      </c>
      <c r="F110" s="212" t="s">
        <v>893</v>
      </c>
      <c r="G110" s="682">
        <v>20</v>
      </c>
      <c r="H110" s="680">
        <v>20</v>
      </c>
      <c r="I110" s="680" t="s">
        <v>495</v>
      </c>
    </row>
    <row r="111" spans="1:9" s="65" customFormat="1" ht="66">
      <c r="A111" s="677" t="s">
        <v>1739</v>
      </c>
      <c r="B111" s="677" t="s">
        <v>1587</v>
      </c>
      <c r="C111" s="679" t="s">
        <v>1461</v>
      </c>
      <c r="D111" s="679" t="s">
        <v>1740</v>
      </c>
      <c r="E111" s="226" t="s">
        <v>906</v>
      </c>
      <c r="F111" s="679" t="s">
        <v>893</v>
      </c>
      <c r="G111" s="679">
        <v>20</v>
      </c>
      <c r="H111" s="679">
        <v>20</v>
      </c>
      <c r="I111" s="679" t="s">
        <v>496</v>
      </c>
    </row>
    <row r="112" spans="1:9" s="65" customFormat="1" ht="39">
      <c r="A112" s="677" t="s">
        <v>1741</v>
      </c>
      <c r="B112" s="677" t="s">
        <v>1587</v>
      </c>
      <c r="C112" s="679" t="s">
        <v>1461</v>
      </c>
      <c r="D112" s="679" t="s">
        <v>1740</v>
      </c>
      <c r="E112" s="226" t="s">
        <v>906</v>
      </c>
      <c r="F112" s="679" t="s">
        <v>893</v>
      </c>
      <c r="G112" s="679">
        <v>20</v>
      </c>
      <c r="H112" s="679">
        <v>20</v>
      </c>
      <c r="I112" s="679" t="s">
        <v>496</v>
      </c>
    </row>
    <row r="113" spans="1:9" s="65" customFormat="1" ht="39">
      <c r="A113" s="677" t="s">
        <v>1742</v>
      </c>
      <c r="B113" s="677" t="s">
        <v>1587</v>
      </c>
      <c r="C113" s="679" t="s">
        <v>1461</v>
      </c>
      <c r="D113" s="679" t="s">
        <v>1740</v>
      </c>
      <c r="E113" s="226" t="s">
        <v>906</v>
      </c>
      <c r="F113" s="679" t="s">
        <v>893</v>
      </c>
      <c r="G113" s="679">
        <v>20</v>
      </c>
      <c r="H113" s="679">
        <v>20</v>
      </c>
      <c r="I113" s="679" t="s">
        <v>496</v>
      </c>
    </row>
    <row r="114" spans="1:9" s="65" customFormat="1" ht="27">
      <c r="A114" s="683" t="s">
        <v>1743</v>
      </c>
      <c r="B114" s="677" t="s">
        <v>1744</v>
      </c>
      <c r="C114" s="679" t="s">
        <v>1461</v>
      </c>
      <c r="D114" s="679" t="s">
        <v>891</v>
      </c>
      <c r="E114" s="225" t="s">
        <v>1614</v>
      </c>
      <c r="F114" s="212" t="s">
        <v>893</v>
      </c>
      <c r="G114" s="679">
        <v>20</v>
      </c>
      <c r="H114" s="679">
        <v>20</v>
      </c>
      <c r="I114" s="679" t="s">
        <v>1452</v>
      </c>
    </row>
    <row r="115" spans="1:9" s="65" customFormat="1" ht="96">
      <c r="A115" s="683" t="s">
        <v>1745</v>
      </c>
      <c r="B115" s="684" t="s">
        <v>1746</v>
      </c>
      <c r="C115" s="212" t="s">
        <v>1596</v>
      </c>
      <c r="D115" s="212" t="s">
        <v>1747</v>
      </c>
      <c r="E115" s="226" t="s">
        <v>1748</v>
      </c>
      <c r="F115" s="212" t="s">
        <v>1749</v>
      </c>
      <c r="G115" s="685">
        <v>40</v>
      </c>
      <c r="H115" s="680">
        <v>10</v>
      </c>
      <c r="I115" s="680" t="s">
        <v>1452</v>
      </c>
    </row>
    <row r="116" spans="1:9" s="65" customFormat="1" ht="41.25">
      <c r="A116" s="683" t="s">
        <v>1750</v>
      </c>
      <c r="B116" s="683" t="s">
        <v>1751</v>
      </c>
      <c r="C116" s="212" t="s">
        <v>1461</v>
      </c>
      <c r="D116" s="212" t="s">
        <v>1747</v>
      </c>
      <c r="E116" s="226" t="s">
        <v>1748</v>
      </c>
      <c r="F116" s="212" t="s">
        <v>1752</v>
      </c>
      <c r="G116" s="685">
        <v>40</v>
      </c>
      <c r="H116" s="680">
        <v>10</v>
      </c>
      <c r="I116" s="680" t="s">
        <v>1452</v>
      </c>
    </row>
    <row r="117" spans="1:9" s="65" customFormat="1" ht="96">
      <c r="A117" s="677" t="s">
        <v>1753</v>
      </c>
      <c r="B117" s="677" t="s">
        <v>1719</v>
      </c>
      <c r="C117" s="679" t="s">
        <v>1461</v>
      </c>
      <c r="D117" s="679" t="s">
        <v>1754</v>
      </c>
      <c r="E117" s="226" t="s">
        <v>1755</v>
      </c>
      <c r="F117" s="679" t="s">
        <v>1756</v>
      </c>
      <c r="G117" s="679">
        <v>20</v>
      </c>
      <c r="H117" s="679">
        <v>20</v>
      </c>
      <c r="I117" s="679" t="s">
        <v>1458</v>
      </c>
    </row>
    <row r="118" spans="1:9" s="65" customFormat="1" ht="105">
      <c r="A118" s="678" t="s">
        <v>1757</v>
      </c>
      <c r="B118" s="677" t="s">
        <v>1719</v>
      </c>
      <c r="C118" s="679" t="s">
        <v>1461</v>
      </c>
      <c r="D118" s="679" t="s">
        <v>1758</v>
      </c>
      <c r="E118" s="226" t="s">
        <v>1759</v>
      </c>
      <c r="F118" s="212" t="s">
        <v>433</v>
      </c>
      <c r="G118" s="679">
        <v>20</v>
      </c>
      <c r="H118" s="679">
        <v>20</v>
      </c>
      <c r="I118" s="679" t="s">
        <v>1458</v>
      </c>
    </row>
    <row r="119" spans="1:9" s="65" customFormat="1" ht="66">
      <c r="A119" s="678" t="s">
        <v>1760</v>
      </c>
      <c r="B119" s="677" t="s">
        <v>1719</v>
      </c>
      <c r="C119" s="679" t="s">
        <v>1461</v>
      </c>
      <c r="D119" s="679" t="s">
        <v>1761</v>
      </c>
      <c r="E119" s="226" t="s">
        <v>1762</v>
      </c>
      <c r="F119" s="212" t="s">
        <v>1763</v>
      </c>
      <c r="G119" s="679">
        <v>20</v>
      </c>
      <c r="H119" s="679">
        <v>20</v>
      </c>
      <c r="I119" s="679" t="s">
        <v>1458</v>
      </c>
    </row>
    <row r="120" spans="1:9" s="65" customFormat="1" ht="66">
      <c r="A120" s="686" t="s">
        <v>1764</v>
      </c>
      <c r="B120" s="687" t="s">
        <v>1765</v>
      </c>
      <c r="C120" s="679" t="s">
        <v>1766</v>
      </c>
      <c r="D120" s="686" t="s">
        <v>1729</v>
      </c>
      <c r="E120" s="226" t="s">
        <v>889</v>
      </c>
      <c r="F120" s="686" t="s">
        <v>837</v>
      </c>
      <c r="G120" s="679">
        <v>20</v>
      </c>
      <c r="H120" s="679">
        <v>20</v>
      </c>
      <c r="I120" s="679" t="s">
        <v>1767</v>
      </c>
    </row>
    <row r="121" spans="1:9" s="65" customFormat="1" ht="66">
      <c r="A121" s="686" t="s">
        <v>1768</v>
      </c>
      <c r="B121" s="687" t="s">
        <v>1765</v>
      </c>
      <c r="C121" s="679" t="s">
        <v>1766</v>
      </c>
      <c r="D121" s="686" t="s">
        <v>1729</v>
      </c>
      <c r="E121" s="226" t="s">
        <v>889</v>
      </c>
      <c r="F121" s="687" t="s">
        <v>837</v>
      </c>
      <c r="G121" s="679">
        <v>20</v>
      </c>
      <c r="H121" s="679">
        <v>20</v>
      </c>
      <c r="I121" s="679" t="s">
        <v>1767</v>
      </c>
    </row>
    <row r="122" spans="1:9" s="65" customFormat="1" ht="39">
      <c r="A122" s="686" t="s">
        <v>1769</v>
      </c>
      <c r="B122" s="687" t="s">
        <v>1765</v>
      </c>
      <c r="C122" s="679" t="s">
        <v>1766</v>
      </c>
      <c r="D122" s="686" t="s">
        <v>1770</v>
      </c>
      <c r="E122" s="226" t="s">
        <v>1771</v>
      </c>
      <c r="F122" s="687" t="s">
        <v>842</v>
      </c>
      <c r="G122" s="679">
        <v>20</v>
      </c>
      <c r="H122" s="679">
        <v>20</v>
      </c>
      <c r="I122" s="679" t="s">
        <v>1767</v>
      </c>
    </row>
    <row r="123" spans="1:9" s="65" customFormat="1" ht="66">
      <c r="A123" s="677" t="s">
        <v>1772</v>
      </c>
      <c r="B123" s="677" t="s">
        <v>907</v>
      </c>
      <c r="C123" s="679" t="s">
        <v>1461</v>
      </c>
      <c r="D123" s="679" t="s">
        <v>1729</v>
      </c>
      <c r="E123" s="226" t="s">
        <v>889</v>
      </c>
      <c r="F123" s="679" t="s">
        <v>837</v>
      </c>
      <c r="G123" s="679">
        <v>20</v>
      </c>
      <c r="H123" s="679">
        <v>20</v>
      </c>
      <c r="I123" s="679" t="s">
        <v>1451</v>
      </c>
    </row>
    <row r="124" spans="1:9" s="65" customFormat="1" ht="66">
      <c r="A124" s="677" t="s">
        <v>1773</v>
      </c>
      <c r="B124" s="677" t="s">
        <v>907</v>
      </c>
      <c r="C124" s="679" t="s">
        <v>1461</v>
      </c>
      <c r="D124" s="679" t="s">
        <v>1729</v>
      </c>
      <c r="E124" s="226" t="s">
        <v>889</v>
      </c>
      <c r="F124" s="679" t="s">
        <v>837</v>
      </c>
      <c r="G124" s="679">
        <v>20</v>
      </c>
      <c r="H124" s="679">
        <v>20</v>
      </c>
      <c r="I124" s="679" t="s">
        <v>1451</v>
      </c>
    </row>
    <row r="125" spans="1:9" s="65" customFormat="1" ht="66">
      <c r="A125" s="678" t="s">
        <v>1774</v>
      </c>
      <c r="B125" s="677" t="s">
        <v>907</v>
      </c>
      <c r="C125" s="679" t="s">
        <v>1461</v>
      </c>
      <c r="D125" s="679" t="s">
        <v>891</v>
      </c>
      <c r="E125" s="225" t="s">
        <v>1614</v>
      </c>
      <c r="F125" s="212" t="s">
        <v>893</v>
      </c>
      <c r="G125" s="679">
        <v>20</v>
      </c>
      <c r="H125" s="679">
        <v>20</v>
      </c>
      <c r="I125" s="679" t="s">
        <v>1451</v>
      </c>
    </row>
    <row r="126" spans="1:9" s="65" customFormat="1" ht="69">
      <c r="A126" s="688" t="s">
        <v>1273</v>
      </c>
      <c r="B126" s="688" t="s">
        <v>1274</v>
      </c>
      <c r="C126" s="212" t="s">
        <v>1461</v>
      </c>
      <c r="D126" s="689" t="s">
        <v>1275</v>
      </c>
      <c r="E126" s="212" t="s">
        <v>1276</v>
      </c>
      <c r="F126" s="212" t="s">
        <v>1277</v>
      </c>
      <c r="G126" s="681">
        <v>20</v>
      </c>
      <c r="H126" s="212">
        <v>10</v>
      </c>
      <c r="I126" s="212" t="s">
        <v>1775</v>
      </c>
    </row>
    <row r="127" spans="1:9" s="65" customFormat="1" ht="69">
      <c r="A127" s="688" t="s">
        <v>1278</v>
      </c>
      <c r="B127" s="688" t="s">
        <v>1274</v>
      </c>
      <c r="C127" s="212" t="s">
        <v>1461</v>
      </c>
      <c r="D127" s="689" t="s">
        <v>1275</v>
      </c>
      <c r="E127" s="212" t="s">
        <v>1276</v>
      </c>
      <c r="F127" s="212" t="s">
        <v>1277</v>
      </c>
      <c r="G127" s="682">
        <v>20</v>
      </c>
      <c r="H127" s="680">
        <v>10</v>
      </c>
      <c r="I127" s="680" t="s">
        <v>1775</v>
      </c>
    </row>
    <row r="128" spans="1:9" s="65" customFormat="1" ht="66">
      <c r="A128" s="677" t="s">
        <v>1776</v>
      </c>
      <c r="B128" s="677" t="s">
        <v>1447</v>
      </c>
      <c r="C128" s="679" t="s">
        <v>1461</v>
      </c>
      <c r="D128" s="679" t="s">
        <v>1777</v>
      </c>
      <c r="E128" s="226" t="s">
        <v>889</v>
      </c>
      <c r="F128" s="679" t="s">
        <v>837</v>
      </c>
      <c r="G128" s="679">
        <v>20</v>
      </c>
      <c r="H128" s="679">
        <v>20</v>
      </c>
      <c r="I128" s="679" t="s">
        <v>1447</v>
      </c>
    </row>
    <row r="129" spans="1:9" s="65" customFormat="1" ht="66">
      <c r="A129" s="677" t="s">
        <v>1778</v>
      </c>
      <c r="B129" s="677" t="s">
        <v>1447</v>
      </c>
      <c r="C129" s="679" t="s">
        <v>1461</v>
      </c>
      <c r="D129" s="679" t="s">
        <v>1779</v>
      </c>
      <c r="E129" s="226" t="s">
        <v>889</v>
      </c>
      <c r="F129" s="679" t="s">
        <v>837</v>
      </c>
      <c r="G129" s="679">
        <v>20</v>
      </c>
      <c r="H129" s="679">
        <v>20</v>
      </c>
      <c r="I129" s="679" t="s">
        <v>1447</v>
      </c>
    </row>
    <row r="130" spans="1:9" s="65" customFormat="1" ht="52.5">
      <c r="A130" s="678" t="s">
        <v>1780</v>
      </c>
      <c r="B130" s="677" t="s">
        <v>1447</v>
      </c>
      <c r="C130" s="679" t="s">
        <v>1461</v>
      </c>
      <c r="D130" s="679" t="s">
        <v>1781</v>
      </c>
      <c r="E130" s="225" t="s">
        <v>1614</v>
      </c>
      <c r="F130" s="212" t="s">
        <v>893</v>
      </c>
      <c r="G130" s="679">
        <v>20</v>
      </c>
      <c r="H130" s="679">
        <v>20</v>
      </c>
      <c r="I130" s="679" t="s">
        <v>1447</v>
      </c>
    </row>
    <row r="131" spans="1:9" s="65" customFormat="1" ht="66">
      <c r="A131" s="228" t="s">
        <v>1782</v>
      </c>
      <c r="B131" s="228" t="s">
        <v>1783</v>
      </c>
      <c r="C131" s="228" t="s">
        <v>1596</v>
      </c>
      <c r="D131" s="228" t="s">
        <v>1729</v>
      </c>
      <c r="E131" s="227" t="s">
        <v>889</v>
      </c>
      <c r="F131" s="228" t="s">
        <v>837</v>
      </c>
      <c r="G131" s="228">
        <v>20</v>
      </c>
      <c r="H131" s="228">
        <f aca="true" t="shared" si="0" ref="H131:H136">G131/2</f>
        <v>10</v>
      </c>
      <c r="I131" s="228" t="s">
        <v>1448</v>
      </c>
    </row>
    <row r="132" spans="1:9" s="65" customFormat="1" ht="66">
      <c r="A132" s="228" t="s">
        <v>1784</v>
      </c>
      <c r="B132" s="228" t="s">
        <v>1783</v>
      </c>
      <c r="C132" s="228" t="s">
        <v>1596</v>
      </c>
      <c r="D132" s="228" t="s">
        <v>1729</v>
      </c>
      <c r="E132" s="227" t="s">
        <v>889</v>
      </c>
      <c r="F132" s="228" t="s">
        <v>837</v>
      </c>
      <c r="G132" s="228">
        <v>20</v>
      </c>
      <c r="H132" s="228">
        <f t="shared" si="0"/>
        <v>10</v>
      </c>
      <c r="I132" s="228" t="s">
        <v>1448</v>
      </c>
    </row>
    <row r="133" spans="1:9" s="65" customFormat="1" ht="66">
      <c r="A133" s="228" t="s">
        <v>1785</v>
      </c>
      <c r="B133" s="228" t="s">
        <v>1786</v>
      </c>
      <c r="C133" s="228" t="s">
        <v>1596</v>
      </c>
      <c r="D133" s="228" t="s">
        <v>1729</v>
      </c>
      <c r="E133" s="227" t="s">
        <v>889</v>
      </c>
      <c r="F133" s="228" t="s">
        <v>837</v>
      </c>
      <c r="G133" s="228">
        <v>20</v>
      </c>
      <c r="H133" s="228">
        <f t="shared" si="0"/>
        <v>10</v>
      </c>
      <c r="I133" s="228" t="s">
        <v>1448</v>
      </c>
    </row>
    <row r="134" spans="1:9" s="65" customFormat="1" ht="39">
      <c r="A134" s="228" t="s">
        <v>1787</v>
      </c>
      <c r="B134" s="228" t="s">
        <v>1783</v>
      </c>
      <c r="C134" s="228" t="s">
        <v>1596</v>
      </c>
      <c r="D134" s="228" t="s">
        <v>891</v>
      </c>
      <c r="E134" s="227" t="s">
        <v>1614</v>
      </c>
      <c r="F134" s="228" t="s">
        <v>893</v>
      </c>
      <c r="G134" s="228">
        <v>20</v>
      </c>
      <c r="H134" s="228">
        <f t="shared" si="0"/>
        <v>10</v>
      </c>
      <c r="I134" s="228" t="s">
        <v>1448</v>
      </c>
    </row>
    <row r="135" spans="1:9" s="65" customFormat="1" ht="39">
      <c r="A135" s="228" t="s">
        <v>1788</v>
      </c>
      <c r="B135" s="228" t="s">
        <v>1786</v>
      </c>
      <c r="C135" s="228" t="s">
        <v>1596</v>
      </c>
      <c r="D135" s="228" t="s">
        <v>891</v>
      </c>
      <c r="E135" s="227" t="s">
        <v>1614</v>
      </c>
      <c r="F135" s="228" t="s">
        <v>893</v>
      </c>
      <c r="G135" s="228">
        <v>20</v>
      </c>
      <c r="H135" s="228">
        <f t="shared" si="0"/>
        <v>10</v>
      </c>
      <c r="I135" s="228" t="s">
        <v>1448</v>
      </c>
    </row>
    <row r="136" spans="1:9" s="65" customFormat="1" ht="39">
      <c r="A136" s="228" t="s">
        <v>1789</v>
      </c>
      <c r="B136" s="228" t="s">
        <v>1783</v>
      </c>
      <c r="C136" s="228" t="s">
        <v>1596</v>
      </c>
      <c r="D136" s="228" t="s">
        <v>891</v>
      </c>
      <c r="E136" s="227" t="s">
        <v>1614</v>
      </c>
      <c r="F136" s="228" t="s">
        <v>893</v>
      </c>
      <c r="G136" s="228">
        <v>20</v>
      </c>
      <c r="H136" s="228">
        <f t="shared" si="0"/>
        <v>10</v>
      </c>
      <c r="I136" s="228" t="s">
        <v>1448</v>
      </c>
    </row>
    <row r="137" spans="1:9" s="65" customFormat="1" ht="66">
      <c r="A137" s="686" t="s">
        <v>1790</v>
      </c>
      <c r="B137" s="687" t="s">
        <v>1488</v>
      </c>
      <c r="C137" s="679" t="s">
        <v>1766</v>
      </c>
      <c r="D137" s="686" t="s">
        <v>1729</v>
      </c>
      <c r="E137" s="226" t="s">
        <v>889</v>
      </c>
      <c r="F137" s="686" t="s">
        <v>837</v>
      </c>
      <c r="G137" s="679">
        <v>20</v>
      </c>
      <c r="H137" s="679">
        <v>20</v>
      </c>
      <c r="I137" s="679" t="s">
        <v>489</v>
      </c>
    </row>
    <row r="138" spans="1:9" s="65" customFormat="1" ht="66">
      <c r="A138" s="686" t="s">
        <v>1791</v>
      </c>
      <c r="B138" s="687" t="s">
        <v>1488</v>
      </c>
      <c r="C138" s="679" t="s">
        <v>1766</v>
      </c>
      <c r="D138" s="686" t="s">
        <v>1729</v>
      </c>
      <c r="E138" s="226" t="s">
        <v>889</v>
      </c>
      <c r="F138" s="686" t="s">
        <v>837</v>
      </c>
      <c r="G138" s="679">
        <v>20</v>
      </c>
      <c r="H138" s="679">
        <v>20</v>
      </c>
      <c r="I138" s="679" t="s">
        <v>489</v>
      </c>
    </row>
    <row r="139" spans="1:9" s="65" customFormat="1" ht="54.75">
      <c r="A139" s="686" t="s">
        <v>1792</v>
      </c>
      <c r="B139" s="687" t="s">
        <v>1488</v>
      </c>
      <c r="C139" s="679" t="s">
        <v>1766</v>
      </c>
      <c r="D139" s="686" t="s">
        <v>1793</v>
      </c>
      <c r="E139" s="226" t="s">
        <v>1794</v>
      </c>
      <c r="F139" s="687" t="s">
        <v>1795</v>
      </c>
      <c r="G139" s="679">
        <v>20</v>
      </c>
      <c r="H139" s="679">
        <v>20</v>
      </c>
      <c r="I139" s="679" t="s">
        <v>489</v>
      </c>
    </row>
    <row r="140" spans="1:9" s="65" customFormat="1" ht="52.5">
      <c r="A140" s="690" t="s">
        <v>1796</v>
      </c>
      <c r="B140" s="690" t="s">
        <v>1797</v>
      </c>
      <c r="C140" s="691" t="s">
        <v>1461</v>
      </c>
      <c r="D140" s="692" t="s">
        <v>891</v>
      </c>
      <c r="E140" s="215" t="s">
        <v>1614</v>
      </c>
      <c r="F140" s="146" t="s">
        <v>893</v>
      </c>
      <c r="G140" s="693">
        <v>20</v>
      </c>
      <c r="H140" s="693">
        <v>20</v>
      </c>
      <c r="I140" s="679" t="s">
        <v>1454</v>
      </c>
    </row>
    <row r="141" spans="1:9" s="65" customFormat="1" ht="39">
      <c r="A141" s="690" t="s">
        <v>1798</v>
      </c>
      <c r="B141" s="690" t="s">
        <v>1797</v>
      </c>
      <c r="C141" s="691" t="s">
        <v>1461</v>
      </c>
      <c r="D141" s="692" t="s">
        <v>891</v>
      </c>
      <c r="E141" s="215" t="s">
        <v>1614</v>
      </c>
      <c r="F141" s="146" t="s">
        <v>893</v>
      </c>
      <c r="G141" s="693">
        <v>20</v>
      </c>
      <c r="H141" s="693">
        <v>20</v>
      </c>
      <c r="I141" s="679" t="s">
        <v>1454</v>
      </c>
    </row>
    <row r="142" spans="1:9" s="65" customFormat="1" ht="27">
      <c r="A142" s="690" t="s">
        <v>1799</v>
      </c>
      <c r="B142" s="690" t="s">
        <v>1797</v>
      </c>
      <c r="C142" s="691" t="s">
        <v>1461</v>
      </c>
      <c r="D142" s="692" t="s">
        <v>891</v>
      </c>
      <c r="E142" s="215" t="s">
        <v>1614</v>
      </c>
      <c r="F142" s="146" t="s">
        <v>893</v>
      </c>
      <c r="G142" s="693">
        <v>20</v>
      </c>
      <c r="H142" s="693">
        <v>20</v>
      </c>
      <c r="I142" s="221" t="s">
        <v>1454</v>
      </c>
    </row>
    <row r="143" spans="1:9" s="65" customFormat="1" ht="52.5">
      <c r="A143" s="690" t="s">
        <v>1800</v>
      </c>
      <c r="B143" s="690" t="s">
        <v>1582</v>
      </c>
      <c r="C143" s="691" t="s">
        <v>1461</v>
      </c>
      <c r="D143" s="691" t="s">
        <v>891</v>
      </c>
      <c r="E143" s="265" t="s">
        <v>1801</v>
      </c>
      <c r="F143" s="693" t="s">
        <v>1802</v>
      </c>
      <c r="G143" s="693">
        <v>20</v>
      </c>
      <c r="H143" s="693">
        <v>20</v>
      </c>
      <c r="I143" s="221" t="s">
        <v>1455</v>
      </c>
    </row>
    <row r="144" spans="1:9" s="65" customFormat="1" ht="27">
      <c r="A144" s="694" t="s">
        <v>1803</v>
      </c>
      <c r="B144" s="690" t="s">
        <v>898</v>
      </c>
      <c r="C144" s="692" t="s">
        <v>1461</v>
      </c>
      <c r="D144" s="692" t="s">
        <v>891</v>
      </c>
      <c r="E144" s="215" t="s">
        <v>1614</v>
      </c>
      <c r="F144" s="146" t="s">
        <v>893</v>
      </c>
      <c r="G144" s="693">
        <v>20</v>
      </c>
      <c r="H144" s="693">
        <f>G144/2</f>
        <v>10</v>
      </c>
      <c r="I144" s="221" t="s">
        <v>1456</v>
      </c>
    </row>
    <row r="145" spans="1:9" s="65" customFormat="1" ht="54.75">
      <c r="A145" s="694" t="s">
        <v>1804</v>
      </c>
      <c r="B145" s="690" t="s">
        <v>898</v>
      </c>
      <c r="C145" s="692" t="s">
        <v>1461</v>
      </c>
      <c r="D145" s="692" t="s">
        <v>891</v>
      </c>
      <c r="E145" s="215" t="s">
        <v>1614</v>
      </c>
      <c r="F145" s="146" t="s">
        <v>893</v>
      </c>
      <c r="G145" s="693">
        <v>20</v>
      </c>
      <c r="H145" s="693">
        <f>G145/2</f>
        <v>10</v>
      </c>
      <c r="I145" s="221" t="s">
        <v>1456</v>
      </c>
    </row>
    <row r="146" spans="1:9" s="65" customFormat="1" ht="66">
      <c r="A146" s="695" t="s">
        <v>1805</v>
      </c>
      <c r="B146" s="695" t="s">
        <v>1806</v>
      </c>
      <c r="C146" s="229" t="s">
        <v>1461</v>
      </c>
      <c r="D146" s="229" t="s">
        <v>1729</v>
      </c>
      <c r="E146" s="277" t="s">
        <v>889</v>
      </c>
      <c r="F146" s="696" t="s">
        <v>837</v>
      </c>
      <c r="G146" s="696">
        <v>20</v>
      </c>
      <c r="H146" s="696">
        <v>20</v>
      </c>
      <c r="I146" s="229" t="s">
        <v>1457</v>
      </c>
    </row>
    <row r="147" spans="1:9" s="65" customFormat="1" ht="96">
      <c r="A147" s="697" t="s">
        <v>1807</v>
      </c>
      <c r="B147" s="695" t="s">
        <v>1806</v>
      </c>
      <c r="C147" s="698" t="s">
        <v>1461</v>
      </c>
      <c r="D147" s="699" t="s">
        <v>891</v>
      </c>
      <c r="E147" s="230" t="s">
        <v>1614</v>
      </c>
      <c r="F147" s="173" t="s">
        <v>893</v>
      </c>
      <c r="G147" s="696">
        <v>20</v>
      </c>
      <c r="H147" s="696">
        <v>20</v>
      </c>
      <c r="I147" s="516" t="s">
        <v>1457</v>
      </c>
    </row>
    <row r="148" spans="1:9" s="65" customFormat="1" ht="66">
      <c r="A148" s="695" t="s">
        <v>1808</v>
      </c>
      <c r="B148" s="695" t="s">
        <v>1806</v>
      </c>
      <c r="C148" s="229" t="s">
        <v>1461</v>
      </c>
      <c r="D148" s="231" t="s">
        <v>1729</v>
      </c>
      <c r="E148" s="277" t="s">
        <v>889</v>
      </c>
      <c r="F148" s="696" t="s">
        <v>837</v>
      </c>
      <c r="G148" s="696">
        <v>20</v>
      </c>
      <c r="H148" s="696">
        <v>20</v>
      </c>
      <c r="I148" s="516" t="s">
        <v>1457</v>
      </c>
    </row>
    <row r="149" spans="1:9" s="65" customFormat="1" ht="92.25">
      <c r="A149" s="690" t="s">
        <v>1809</v>
      </c>
      <c r="B149" s="690" t="s">
        <v>890</v>
      </c>
      <c r="C149" s="691" t="s">
        <v>1461</v>
      </c>
      <c r="D149" s="700" t="s">
        <v>1729</v>
      </c>
      <c r="E149" s="265" t="s">
        <v>889</v>
      </c>
      <c r="F149" s="693" t="s">
        <v>837</v>
      </c>
      <c r="G149" s="693">
        <v>20</v>
      </c>
      <c r="H149" s="693">
        <v>20</v>
      </c>
      <c r="I149" s="679" t="s">
        <v>1482</v>
      </c>
    </row>
    <row r="150" spans="1:9" s="65" customFormat="1" ht="66">
      <c r="A150" s="690" t="s">
        <v>1810</v>
      </c>
      <c r="B150" s="690" t="s">
        <v>890</v>
      </c>
      <c r="C150" s="691" t="s">
        <v>1461</v>
      </c>
      <c r="D150" s="691" t="s">
        <v>1729</v>
      </c>
      <c r="E150" s="265" t="s">
        <v>889</v>
      </c>
      <c r="F150" s="693" t="s">
        <v>837</v>
      </c>
      <c r="G150" s="693">
        <v>20</v>
      </c>
      <c r="H150" s="693">
        <v>20</v>
      </c>
      <c r="I150" s="221" t="s">
        <v>1482</v>
      </c>
    </row>
    <row r="151" spans="1:9" s="65" customFormat="1" ht="42.75">
      <c r="A151" s="694" t="s">
        <v>1811</v>
      </c>
      <c r="B151" s="690" t="s">
        <v>890</v>
      </c>
      <c r="C151" s="701" t="s">
        <v>1461</v>
      </c>
      <c r="D151" s="701" t="s">
        <v>891</v>
      </c>
      <c r="E151" s="222" t="s">
        <v>1614</v>
      </c>
      <c r="F151" s="146" t="s">
        <v>893</v>
      </c>
      <c r="G151" s="693">
        <v>20</v>
      </c>
      <c r="H151" s="693">
        <v>20</v>
      </c>
      <c r="I151" s="221" t="s">
        <v>1482</v>
      </c>
    </row>
    <row r="152" spans="1:9" s="65" customFormat="1" ht="66">
      <c r="A152" s="702" t="s">
        <v>1812</v>
      </c>
      <c r="B152" s="702" t="s">
        <v>1714</v>
      </c>
      <c r="C152" s="231" t="s">
        <v>1461</v>
      </c>
      <c r="D152" s="231" t="s">
        <v>1729</v>
      </c>
      <c r="E152" s="277" t="s">
        <v>889</v>
      </c>
      <c r="F152" s="703" t="s">
        <v>837</v>
      </c>
      <c r="G152" s="703">
        <v>20</v>
      </c>
      <c r="H152" s="703">
        <v>20</v>
      </c>
      <c r="I152" s="231" t="s">
        <v>492</v>
      </c>
    </row>
    <row r="153" spans="1:9" s="65" customFormat="1" ht="66">
      <c r="A153" s="704" t="s">
        <v>1813</v>
      </c>
      <c r="B153" s="702" t="s">
        <v>1714</v>
      </c>
      <c r="C153" s="231" t="s">
        <v>1461</v>
      </c>
      <c r="D153" s="231" t="s">
        <v>1729</v>
      </c>
      <c r="E153" s="277" t="s">
        <v>889</v>
      </c>
      <c r="F153" s="703" t="s">
        <v>837</v>
      </c>
      <c r="G153" s="703">
        <v>20</v>
      </c>
      <c r="H153" s="703">
        <v>20</v>
      </c>
      <c r="I153" s="221" t="s">
        <v>492</v>
      </c>
    </row>
    <row r="154" spans="1:9" s="65" customFormat="1" ht="78.75">
      <c r="A154" s="702" t="s">
        <v>1814</v>
      </c>
      <c r="B154" s="702" t="s">
        <v>1815</v>
      </c>
      <c r="C154" s="231" t="s">
        <v>1461</v>
      </c>
      <c r="D154" s="705" t="s">
        <v>891</v>
      </c>
      <c r="E154" s="232" t="s">
        <v>1614</v>
      </c>
      <c r="F154" s="173" t="s">
        <v>893</v>
      </c>
      <c r="G154" s="703">
        <v>20</v>
      </c>
      <c r="H154" s="703">
        <v>10</v>
      </c>
      <c r="I154" s="221" t="s">
        <v>492</v>
      </c>
    </row>
    <row r="155" spans="1:9" s="65" customFormat="1" ht="78.75">
      <c r="A155" s="702" t="s">
        <v>1816</v>
      </c>
      <c r="B155" s="702" t="s">
        <v>1815</v>
      </c>
      <c r="C155" s="231" t="s">
        <v>1461</v>
      </c>
      <c r="D155" s="705" t="s">
        <v>891</v>
      </c>
      <c r="E155" s="232" t="s">
        <v>1614</v>
      </c>
      <c r="F155" s="173" t="s">
        <v>893</v>
      </c>
      <c r="G155" s="703">
        <v>20</v>
      </c>
      <c r="H155" s="703">
        <f>G155/2</f>
        <v>10</v>
      </c>
      <c r="I155" s="679" t="s">
        <v>492</v>
      </c>
    </row>
    <row r="156" spans="1:9" s="65" customFormat="1" ht="93">
      <c r="A156" s="706" t="s">
        <v>1817</v>
      </c>
      <c r="B156" s="707" t="s">
        <v>1818</v>
      </c>
      <c r="C156" s="707" t="s">
        <v>1461</v>
      </c>
      <c r="D156" s="707" t="s">
        <v>1729</v>
      </c>
      <c r="E156" s="233" t="s">
        <v>889</v>
      </c>
      <c r="F156" s="708" t="s">
        <v>837</v>
      </c>
      <c r="G156" s="709">
        <v>20</v>
      </c>
      <c r="H156" s="709">
        <v>20</v>
      </c>
      <c r="I156" s="516" t="s">
        <v>490</v>
      </c>
    </row>
    <row r="157" spans="1:9" s="65" customFormat="1" ht="93">
      <c r="A157" s="706" t="s">
        <v>1819</v>
      </c>
      <c r="B157" s="710" t="s">
        <v>1818</v>
      </c>
      <c r="C157" s="711" t="s">
        <v>1461</v>
      </c>
      <c r="D157" s="712" t="s">
        <v>1820</v>
      </c>
      <c r="E157" s="234" t="s">
        <v>1821</v>
      </c>
      <c r="F157" s="713">
        <v>2017</v>
      </c>
      <c r="G157" s="714">
        <v>20</v>
      </c>
      <c r="H157" s="715">
        <v>20</v>
      </c>
      <c r="I157" s="231" t="s">
        <v>490</v>
      </c>
    </row>
    <row r="158" spans="1:9" s="65" customFormat="1" ht="93">
      <c r="A158" s="707" t="s">
        <v>1822</v>
      </c>
      <c r="B158" s="707" t="s">
        <v>1818</v>
      </c>
      <c r="C158" s="707" t="s">
        <v>1461</v>
      </c>
      <c r="D158" s="707" t="s">
        <v>1729</v>
      </c>
      <c r="E158" s="233" t="s">
        <v>889</v>
      </c>
      <c r="F158" s="708" t="s">
        <v>837</v>
      </c>
      <c r="G158" s="709">
        <v>20</v>
      </c>
      <c r="H158" s="716">
        <v>20</v>
      </c>
      <c r="I158" s="229" t="s">
        <v>490</v>
      </c>
    </row>
    <row r="159" spans="1:9" s="65" customFormat="1" ht="54.75">
      <c r="A159" s="697" t="s">
        <v>1823</v>
      </c>
      <c r="B159" s="695" t="s">
        <v>912</v>
      </c>
      <c r="C159" s="699" t="s">
        <v>1461</v>
      </c>
      <c r="D159" s="699" t="s">
        <v>891</v>
      </c>
      <c r="E159" s="232" t="s">
        <v>1614</v>
      </c>
      <c r="F159" s="173" t="s">
        <v>893</v>
      </c>
      <c r="G159" s="696">
        <v>20</v>
      </c>
      <c r="H159" s="717">
        <v>20</v>
      </c>
      <c r="I159" s="516" t="s">
        <v>491</v>
      </c>
    </row>
    <row r="160" spans="1:9" s="65" customFormat="1" ht="41.25">
      <c r="A160" s="697" t="s">
        <v>1824</v>
      </c>
      <c r="B160" s="695" t="s">
        <v>912</v>
      </c>
      <c r="C160" s="699" t="s">
        <v>1461</v>
      </c>
      <c r="D160" s="699" t="s">
        <v>891</v>
      </c>
      <c r="E160" s="232" t="s">
        <v>1614</v>
      </c>
      <c r="F160" s="173" t="s">
        <v>893</v>
      </c>
      <c r="G160" s="696">
        <v>20</v>
      </c>
      <c r="H160" s="717">
        <v>20</v>
      </c>
      <c r="I160" s="516" t="s">
        <v>491</v>
      </c>
    </row>
    <row r="161" spans="1:9" s="65" customFormat="1" ht="41.25">
      <c r="A161" s="697" t="s">
        <v>1825</v>
      </c>
      <c r="B161" s="695" t="s">
        <v>912</v>
      </c>
      <c r="C161" s="699" t="s">
        <v>1461</v>
      </c>
      <c r="D161" s="699" t="s">
        <v>891</v>
      </c>
      <c r="E161" s="232" t="s">
        <v>1614</v>
      </c>
      <c r="F161" s="173" t="s">
        <v>893</v>
      </c>
      <c r="G161" s="696">
        <v>20</v>
      </c>
      <c r="H161" s="717">
        <v>20</v>
      </c>
      <c r="I161" s="516" t="s">
        <v>491</v>
      </c>
    </row>
    <row r="162" spans="1:9" s="65" customFormat="1" ht="66">
      <c r="A162" s="718" t="s">
        <v>1826</v>
      </c>
      <c r="B162" s="718" t="s">
        <v>1827</v>
      </c>
      <c r="C162" s="719" t="s">
        <v>1461</v>
      </c>
      <c r="D162" s="719" t="s">
        <v>1729</v>
      </c>
      <c r="E162" s="720" t="s">
        <v>889</v>
      </c>
      <c r="F162" s="719" t="s">
        <v>837</v>
      </c>
      <c r="G162" s="719">
        <v>20</v>
      </c>
      <c r="H162" s="721">
        <f>G162/2</f>
        <v>10</v>
      </c>
      <c r="I162" s="516" t="s">
        <v>1828</v>
      </c>
    </row>
    <row r="163" spans="1:9" s="65" customFormat="1" ht="66">
      <c r="A163" s="718" t="s">
        <v>1829</v>
      </c>
      <c r="B163" s="718" t="s">
        <v>1830</v>
      </c>
      <c r="C163" s="719" t="s">
        <v>1461</v>
      </c>
      <c r="D163" s="719" t="s">
        <v>1729</v>
      </c>
      <c r="E163" s="720" t="s">
        <v>1831</v>
      </c>
      <c r="F163" s="719" t="s">
        <v>1832</v>
      </c>
      <c r="G163" s="719">
        <v>20</v>
      </c>
      <c r="H163" s="721">
        <v>4</v>
      </c>
      <c r="I163" s="516" t="s">
        <v>1828</v>
      </c>
    </row>
    <row r="164" spans="1:9" s="65" customFormat="1" ht="66">
      <c r="A164" s="722" t="s">
        <v>1833</v>
      </c>
      <c r="B164" s="723" t="s">
        <v>1834</v>
      </c>
      <c r="C164" s="229" t="s">
        <v>1461</v>
      </c>
      <c r="D164" s="229" t="s">
        <v>1729</v>
      </c>
      <c r="E164" s="277" t="s">
        <v>889</v>
      </c>
      <c r="F164" s="696" t="s">
        <v>837</v>
      </c>
      <c r="G164" s="696">
        <v>20</v>
      </c>
      <c r="H164" s="717">
        <v>20</v>
      </c>
      <c r="I164" s="516" t="s">
        <v>1462</v>
      </c>
    </row>
    <row r="165" spans="1:9" s="65" customFormat="1" ht="78">
      <c r="A165" s="722" t="s">
        <v>1835</v>
      </c>
      <c r="B165" s="723" t="s">
        <v>1836</v>
      </c>
      <c r="C165" s="229" t="s">
        <v>1461</v>
      </c>
      <c r="D165" s="699" t="s">
        <v>891</v>
      </c>
      <c r="E165" s="232" t="s">
        <v>1614</v>
      </c>
      <c r="F165" s="173" t="s">
        <v>893</v>
      </c>
      <c r="G165" s="696">
        <v>20</v>
      </c>
      <c r="H165" s="717">
        <f>G165/2</f>
        <v>10</v>
      </c>
      <c r="I165" s="516" t="s">
        <v>1462</v>
      </c>
    </row>
    <row r="166" spans="1:9" s="65" customFormat="1" ht="91.5">
      <c r="A166" s="722" t="s">
        <v>1837</v>
      </c>
      <c r="B166" s="723" t="s">
        <v>1838</v>
      </c>
      <c r="C166" s="229" t="s">
        <v>1461</v>
      </c>
      <c r="D166" s="699" t="s">
        <v>891</v>
      </c>
      <c r="E166" s="232" t="s">
        <v>1614</v>
      </c>
      <c r="F166" s="173" t="s">
        <v>893</v>
      </c>
      <c r="G166" s="696">
        <v>20</v>
      </c>
      <c r="H166" s="717">
        <v>6.66</v>
      </c>
      <c r="I166" s="516" t="s">
        <v>1462</v>
      </c>
    </row>
    <row r="167" spans="1:9" s="65" customFormat="1" ht="91.5">
      <c r="A167" s="722" t="s">
        <v>1839</v>
      </c>
      <c r="B167" s="723" t="s">
        <v>1838</v>
      </c>
      <c r="C167" s="699" t="s">
        <v>1461</v>
      </c>
      <c r="D167" s="699" t="s">
        <v>891</v>
      </c>
      <c r="E167" s="232" t="s">
        <v>1614</v>
      </c>
      <c r="F167" s="173" t="s">
        <v>893</v>
      </c>
      <c r="G167" s="696">
        <v>20</v>
      </c>
      <c r="H167" s="717">
        <v>6.66</v>
      </c>
      <c r="I167" s="516" t="s">
        <v>1462</v>
      </c>
    </row>
    <row r="168" spans="1:9" s="65" customFormat="1" ht="27">
      <c r="A168" s="697" t="s">
        <v>1840</v>
      </c>
      <c r="B168" s="695" t="s">
        <v>1841</v>
      </c>
      <c r="C168" s="699"/>
      <c r="D168" s="699" t="s">
        <v>891</v>
      </c>
      <c r="E168" s="232" t="s">
        <v>1614</v>
      </c>
      <c r="F168" s="173" t="s">
        <v>893</v>
      </c>
      <c r="G168" s="696">
        <v>20</v>
      </c>
      <c r="H168" s="717">
        <v>20</v>
      </c>
      <c r="I168" s="516" t="s">
        <v>1453</v>
      </c>
    </row>
    <row r="169" spans="1:9" s="65" customFormat="1" ht="41.25">
      <c r="A169" s="697" t="s">
        <v>1842</v>
      </c>
      <c r="B169" s="695" t="s">
        <v>1841</v>
      </c>
      <c r="C169" s="699"/>
      <c r="D169" s="699" t="s">
        <v>891</v>
      </c>
      <c r="E169" s="232" t="s">
        <v>1614</v>
      </c>
      <c r="F169" s="173" t="s">
        <v>893</v>
      </c>
      <c r="G169" s="696">
        <v>20</v>
      </c>
      <c r="H169" s="717">
        <v>20</v>
      </c>
      <c r="I169" s="516" t="s">
        <v>1453</v>
      </c>
    </row>
    <row r="170" spans="1:9" s="65" customFormat="1" ht="41.25">
      <c r="A170" s="697" t="s">
        <v>1843</v>
      </c>
      <c r="B170" s="695" t="s">
        <v>1841</v>
      </c>
      <c r="C170" s="699"/>
      <c r="D170" s="699" t="s">
        <v>891</v>
      </c>
      <c r="E170" s="232" t="s">
        <v>1614</v>
      </c>
      <c r="F170" s="173" t="s">
        <v>893</v>
      </c>
      <c r="G170" s="696">
        <v>20</v>
      </c>
      <c r="H170" s="717">
        <v>20</v>
      </c>
      <c r="I170" s="516" t="s">
        <v>1453</v>
      </c>
    </row>
    <row r="171" spans="1:9" s="65" customFormat="1" ht="45">
      <c r="A171" s="724" t="s">
        <v>1844</v>
      </c>
      <c r="B171" s="725" t="s">
        <v>1845</v>
      </c>
      <c r="C171" s="726" t="s">
        <v>1461</v>
      </c>
      <c r="D171" s="727" t="s">
        <v>1846</v>
      </c>
      <c r="E171" s="235"/>
      <c r="F171" s="728" t="s">
        <v>1847</v>
      </c>
      <c r="G171" s="728">
        <v>20</v>
      </c>
      <c r="H171" s="728">
        <v>20</v>
      </c>
      <c r="I171" s="729" t="s">
        <v>1459</v>
      </c>
    </row>
    <row r="172" spans="1:9" s="65" customFormat="1" ht="45">
      <c r="A172" s="724" t="s">
        <v>1848</v>
      </c>
      <c r="B172" s="725" t="s">
        <v>1849</v>
      </c>
      <c r="C172" s="726" t="s">
        <v>1461</v>
      </c>
      <c r="D172" s="727" t="s">
        <v>1846</v>
      </c>
      <c r="E172" s="235"/>
      <c r="F172" s="728" t="s">
        <v>1847</v>
      </c>
      <c r="G172" s="728">
        <v>20</v>
      </c>
      <c r="H172" s="728">
        <v>10</v>
      </c>
      <c r="I172" s="729" t="s">
        <v>1459</v>
      </c>
    </row>
    <row r="173" spans="1:9" s="65" customFormat="1" ht="33.75">
      <c r="A173" s="724" t="s">
        <v>1850</v>
      </c>
      <c r="B173" s="725" t="s">
        <v>1851</v>
      </c>
      <c r="C173" s="726" t="s">
        <v>1461</v>
      </c>
      <c r="D173" s="727" t="s">
        <v>1852</v>
      </c>
      <c r="E173" s="235"/>
      <c r="F173" s="728" t="s">
        <v>1853</v>
      </c>
      <c r="G173" s="728">
        <v>20</v>
      </c>
      <c r="H173" s="728">
        <v>10</v>
      </c>
      <c r="I173" s="729" t="s">
        <v>1459</v>
      </c>
    </row>
    <row r="174" spans="1:9" s="65" customFormat="1" ht="33.75">
      <c r="A174" s="724" t="s">
        <v>1854</v>
      </c>
      <c r="B174" s="725" t="s">
        <v>1459</v>
      </c>
      <c r="C174" s="726" t="s">
        <v>1461</v>
      </c>
      <c r="D174" s="727" t="s">
        <v>1852</v>
      </c>
      <c r="E174" s="235"/>
      <c r="F174" s="728" t="s">
        <v>1853</v>
      </c>
      <c r="G174" s="728">
        <v>20</v>
      </c>
      <c r="H174" s="728">
        <v>20</v>
      </c>
      <c r="I174" s="729" t="s">
        <v>1459</v>
      </c>
    </row>
    <row r="175" spans="1:9" s="65" customFormat="1" ht="92.25">
      <c r="A175" s="248" t="s">
        <v>2534</v>
      </c>
      <c r="B175" s="248" t="s">
        <v>2535</v>
      </c>
      <c r="C175" s="248" t="s">
        <v>1236</v>
      </c>
      <c r="D175" s="248" t="s">
        <v>2478</v>
      </c>
      <c r="E175" s="730" t="s">
        <v>2480</v>
      </c>
      <c r="F175" s="248" t="s">
        <v>2482</v>
      </c>
      <c r="G175" s="345">
        <v>20</v>
      </c>
      <c r="H175" s="731">
        <v>4</v>
      </c>
      <c r="I175" s="311" t="s">
        <v>1997</v>
      </c>
    </row>
    <row r="176" spans="1:9" s="65" customFormat="1" ht="105">
      <c r="A176" s="319" t="s">
        <v>2536</v>
      </c>
      <c r="B176" s="319" t="s">
        <v>2537</v>
      </c>
      <c r="C176" s="319" t="s">
        <v>1236</v>
      </c>
      <c r="D176" s="319" t="s">
        <v>2478</v>
      </c>
      <c r="E176" s="344" t="s">
        <v>2480</v>
      </c>
      <c r="F176" s="248" t="s">
        <v>2482</v>
      </c>
      <c r="G176" s="347">
        <v>20</v>
      </c>
      <c r="H176" s="348">
        <v>4</v>
      </c>
      <c r="I176" s="311" t="s">
        <v>1997</v>
      </c>
    </row>
    <row r="177" spans="1:9" s="65" customFormat="1" ht="78.75">
      <c r="A177" s="319" t="s">
        <v>2538</v>
      </c>
      <c r="B177" s="319" t="s">
        <v>2539</v>
      </c>
      <c r="C177" s="319" t="s">
        <v>1236</v>
      </c>
      <c r="D177" s="319" t="s">
        <v>2478</v>
      </c>
      <c r="E177" s="344" t="s">
        <v>2480</v>
      </c>
      <c r="F177" s="248" t="s">
        <v>2482</v>
      </c>
      <c r="G177" s="347">
        <v>20</v>
      </c>
      <c r="H177" s="348">
        <v>5</v>
      </c>
      <c r="I177" s="311" t="s">
        <v>1997</v>
      </c>
    </row>
    <row r="178" spans="1:9" s="65" customFormat="1" ht="66">
      <c r="A178" s="319" t="s">
        <v>2540</v>
      </c>
      <c r="B178" s="319" t="s">
        <v>2541</v>
      </c>
      <c r="C178" s="319" t="s">
        <v>1236</v>
      </c>
      <c r="D178" s="248" t="s">
        <v>2542</v>
      </c>
      <c r="E178" s="319" t="s">
        <v>2543</v>
      </c>
      <c r="F178" s="248" t="s">
        <v>2544</v>
      </c>
      <c r="G178" s="347">
        <v>20</v>
      </c>
      <c r="H178" s="348">
        <v>20</v>
      </c>
      <c r="I178" s="311" t="s">
        <v>1997</v>
      </c>
    </row>
    <row r="179" spans="1:9" s="65" customFormat="1" ht="52.5">
      <c r="A179" s="319" t="s">
        <v>2545</v>
      </c>
      <c r="B179" s="319" t="s">
        <v>2546</v>
      </c>
      <c r="C179" s="319" t="s">
        <v>1236</v>
      </c>
      <c r="D179" s="248" t="s">
        <v>2547</v>
      </c>
      <c r="E179" s="319" t="s">
        <v>2548</v>
      </c>
      <c r="F179" s="248" t="s">
        <v>2549</v>
      </c>
      <c r="G179" s="347">
        <v>20</v>
      </c>
      <c r="H179" s="348">
        <v>6.66</v>
      </c>
      <c r="I179" s="311" t="s">
        <v>1997</v>
      </c>
    </row>
    <row r="180" spans="1:9" s="65" customFormat="1" ht="54.75">
      <c r="A180" s="148" t="s">
        <v>2550</v>
      </c>
      <c r="B180" s="148" t="s">
        <v>2551</v>
      </c>
      <c r="C180" s="148" t="s">
        <v>1236</v>
      </c>
      <c r="D180" s="146" t="s">
        <v>2552</v>
      </c>
      <c r="E180" s="148" t="s">
        <v>2543</v>
      </c>
      <c r="F180" s="146" t="s">
        <v>2553</v>
      </c>
      <c r="G180" s="147">
        <v>20</v>
      </c>
      <c r="H180" s="146">
        <v>20</v>
      </c>
      <c r="I180" s="311" t="s">
        <v>2014</v>
      </c>
    </row>
    <row r="181" spans="1:9" s="65" customFormat="1" ht="69">
      <c r="A181" s="148" t="s">
        <v>2554</v>
      </c>
      <c r="B181" s="148" t="s">
        <v>2555</v>
      </c>
      <c r="C181" s="296" t="s">
        <v>1236</v>
      </c>
      <c r="D181" s="146" t="s">
        <v>2556</v>
      </c>
      <c r="E181" s="148" t="s">
        <v>2557</v>
      </c>
      <c r="F181" s="146" t="s">
        <v>2558</v>
      </c>
      <c r="G181" s="295">
        <v>20</v>
      </c>
      <c r="H181" s="221">
        <f>20/6</f>
        <v>3.3333333333333335</v>
      </c>
      <c r="I181" s="311" t="s">
        <v>2014</v>
      </c>
    </row>
    <row r="182" spans="1:9" s="65" customFormat="1" ht="69">
      <c r="A182" s="148" t="s">
        <v>2559</v>
      </c>
      <c r="B182" s="148" t="s">
        <v>2560</v>
      </c>
      <c r="C182" s="148" t="s">
        <v>1236</v>
      </c>
      <c r="D182" s="146" t="s">
        <v>2556</v>
      </c>
      <c r="E182" s="148" t="s">
        <v>2557</v>
      </c>
      <c r="F182" s="146" t="s">
        <v>2558</v>
      </c>
      <c r="G182" s="295">
        <v>20</v>
      </c>
      <c r="H182" s="221">
        <f>20/6</f>
        <v>3.3333333333333335</v>
      </c>
      <c r="I182" s="311" t="s">
        <v>2014</v>
      </c>
    </row>
    <row r="183" spans="1:9" s="65" customFormat="1" ht="93">
      <c r="A183" s="343" t="s">
        <v>2534</v>
      </c>
      <c r="B183" s="343" t="s">
        <v>2535</v>
      </c>
      <c r="C183" s="319" t="s">
        <v>1236</v>
      </c>
      <c r="D183" s="319" t="s">
        <v>2478</v>
      </c>
      <c r="E183" s="344" t="s">
        <v>2480</v>
      </c>
      <c r="F183" s="248" t="s">
        <v>2482</v>
      </c>
      <c r="G183" s="345">
        <v>20</v>
      </c>
      <c r="H183" s="346">
        <f>G183/5</f>
        <v>4</v>
      </c>
      <c r="I183" s="311" t="s">
        <v>2014</v>
      </c>
    </row>
    <row r="184" spans="1:9" s="65" customFormat="1" ht="105">
      <c r="A184" s="319" t="s">
        <v>2536</v>
      </c>
      <c r="B184" s="319" t="s">
        <v>2537</v>
      </c>
      <c r="C184" s="319" t="s">
        <v>1236</v>
      </c>
      <c r="D184" s="319" t="s">
        <v>2478</v>
      </c>
      <c r="E184" s="344" t="s">
        <v>2480</v>
      </c>
      <c r="F184" s="248" t="s">
        <v>2482</v>
      </c>
      <c r="G184" s="347">
        <v>20</v>
      </c>
      <c r="H184" s="348">
        <f>G184/5</f>
        <v>4</v>
      </c>
      <c r="I184" s="311" t="s">
        <v>2014</v>
      </c>
    </row>
    <row r="185" spans="1:9" s="65" customFormat="1" ht="54.75">
      <c r="A185" s="148" t="s">
        <v>2561</v>
      </c>
      <c r="B185" s="212" t="s">
        <v>2562</v>
      </c>
      <c r="C185" s="732" t="s">
        <v>1236</v>
      </c>
      <c r="D185" s="146" t="s">
        <v>2552</v>
      </c>
      <c r="E185" s="148" t="s">
        <v>2543</v>
      </c>
      <c r="F185" s="146" t="s">
        <v>2553</v>
      </c>
      <c r="G185" s="147">
        <v>20</v>
      </c>
      <c r="H185" s="147">
        <v>20</v>
      </c>
      <c r="I185" s="311" t="s">
        <v>2254</v>
      </c>
    </row>
    <row r="186" spans="1:9" s="65" customFormat="1" ht="69">
      <c r="A186" s="148" t="s">
        <v>2554</v>
      </c>
      <c r="B186" s="148" t="s">
        <v>2563</v>
      </c>
      <c r="C186" s="732" t="s">
        <v>1236</v>
      </c>
      <c r="D186" s="146" t="s">
        <v>2556</v>
      </c>
      <c r="E186" s="148" t="s">
        <v>2557</v>
      </c>
      <c r="F186" s="146" t="s">
        <v>2558</v>
      </c>
      <c r="G186" s="295">
        <v>20</v>
      </c>
      <c r="H186" s="221">
        <f>20/6</f>
        <v>3.3333333333333335</v>
      </c>
      <c r="I186" s="311" t="s">
        <v>2254</v>
      </c>
    </row>
    <row r="187" spans="1:9" s="65" customFormat="1" ht="69">
      <c r="A187" s="148" t="s">
        <v>2559</v>
      </c>
      <c r="B187" s="733" t="s">
        <v>2564</v>
      </c>
      <c r="C187" s="732" t="s">
        <v>1236</v>
      </c>
      <c r="D187" s="146" t="s">
        <v>2556</v>
      </c>
      <c r="E187" s="148" t="s">
        <v>2557</v>
      </c>
      <c r="F187" s="146" t="s">
        <v>2558</v>
      </c>
      <c r="G187" s="295">
        <v>20</v>
      </c>
      <c r="H187" s="221">
        <f>20/6</f>
        <v>3.3333333333333335</v>
      </c>
      <c r="I187" s="311" t="s">
        <v>2254</v>
      </c>
    </row>
    <row r="188" spans="1:9" s="65" customFormat="1" ht="69">
      <c r="A188" s="148" t="s">
        <v>2565</v>
      </c>
      <c r="B188" s="734" t="s">
        <v>2566</v>
      </c>
      <c r="C188" s="732" t="s">
        <v>1236</v>
      </c>
      <c r="D188" s="148" t="s">
        <v>2567</v>
      </c>
      <c r="E188" s="735" t="s">
        <v>2568</v>
      </c>
      <c r="F188" s="146" t="s">
        <v>2569</v>
      </c>
      <c r="G188" s="295">
        <v>20</v>
      </c>
      <c r="H188" s="221">
        <v>4</v>
      </c>
      <c r="I188" s="311" t="s">
        <v>2254</v>
      </c>
    </row>
    <row r="189" spans="1:9" s="65" customFormat="1" ht="27">
      <c r="A189" s="148" t="s">
        <v>2570</v>
      </c>
      <c r="B189" s="148" t="s">
        <v>2571</v>
      </c>
      <c r="C189" s="148" t="s">
        <v>1236</v>
      </c>
      <c r="D189" s="149" t="s">
        <v>2552</v>
      </c>
      <c r="E189" s="148"/>
      <c r="F189" s="148" t="s">
        <v>2572</v>
      </c>
      <c r="G189" s="147">
        <v>20</v>
      </c>
      <c r="H189" s="146">
        <v>20</v>
      </c>
      <c r="I189" s="311" t="s">
        <v>2264</v>
      </c>
    </row>
    <row r="190" spans="1:9" s="65" customFormat="1" ht="54.75">
      <c r="A190" s="736" t="s">
        <v>2570</v>
      </c>
      <c r="B190" s="737" t="s">
        <v>2573</v>
      </c>
      <c r="C190" s="738" t="s">
        <v>2016</v>
      </c>
      <c r="D190" s="739" t="s">
        <v>2574</v>
      </c>
      <c r="E190" s="740" t="s">
        <v>2543</v>
      </c>
      <c r="F190" s="741" t="s">
        <v>2572</v>
      </c>
      <c r="G190" s="145">
        <v>20</v>
      </c>
      <c r="H190" s="428">
        <v>20</v>
      </c>
      <c r="I190" s="311" t="s">
        <v>2047</v>
      </c>
    </row>
    <row r="191" spans="1:9" s="65" customFormat="1" ht="14.25">
      <c r="A191" s="742" t="s">
        <v>2575</v>
      </c>
      <c r="B191" s="742" t="s">
        <v>2576</v>
      </c>
      <c r="C191" s="738" t="s">
        <v>2016</v>
      </c>
      <c r="D191" s="742" t="s">
        <v>2577</v>
      </c>
      <c r="E191" s="743" t="s">
        <v>2578</v>
      </c>
      <c r="F191" s="744">
        <v>43009</v>
      </c>
      <c r="G191" s="745">
        <v>40</v>
      </c>
      <c r="H191" s="746">
        <v>13.33</v>
      </c>
      <c r="I191" s="311" t="s">
        <v>2047</v>
      </c>
    </row>
    <row r="192" spans="1:9" s="65" customFormat="1" ht="68.25" customHeight="1">
      <c r="A192" s="171" t="s">
        <v>109</v>
      </c>
      <c r="B192" s="171" t="s">
        <v>1399</v>
      </c>
      <c r="C192" s="405" t="s">
        <v>189</v>
      </c>
      <c r="D192" s="171" t="s">
        <v>3474</v>
      </c>
      <c r="E192" s="271" t="s">
        <v>110</v>
      </c>
      <c r="F192" s="516" t="s">
        <v>3475</v>
      </c>
      <c r="G192" s="745">
        <v>40</v>
      </c>
      <c r="H192" s="746">
        <v>0</v>
      </c>
      <c r="I192" s="311" t="s">
        <v>2047</v>
      </c>
    </row>
    <row r="193" spans="1:9" s="65" customFormat="1" ht="69">
      <c r="A193" s="171" t="s">
        <v>1401</v>
      </c>
      <c r="B193" s="171" t="s">
        <v>1399</v>
      </c>
      <c r="C193" s="405" t="s">
        <v>189</v>
      </c>
      <c r="D193" s="171" t="s">
        <v>3474</v>
      </c>
      <c r="E193" s="271" t="s">
        <v>110</v>
      </c>
      <c r="F193" s="516" t="s">
        <v>3475</v>
      </c>
      <c r="G193" s="745">
        <v>40</v>
      </c>
      <c r="H193" s="746">
        <v>0</v>
      </c>
      <c r="I193" s="311" t="s">
        <v>2047</v>
      </c>
    </row>
    <row r="194" spans="1:9" s="65" customFormat="1" ht="14.25">
      <c r="A194" s="742" t="s">
        <v>2579</v>
      </c>
      <c r="B194" s="742" t="s">
        <v>2580</v>
      </c>
      <c r="C194" s="738" t="s">
        <v>2016</v>
      </c>
      <c r="D194" s="742" t="s">
        <v>2577</v>
      </c>
      <c r="E194" s="743" t="s">
        <v>2578</v>
      </c>
      <c r="F194" s="744">
        <v>43009</v>
      </c>
      <c r="G194" s="745">
        <v>40</v>
      </c>
      <c r="H194" s="746">
        <v>13.33</v>
      </c>
      <c r="I194" s="311" t="s">
        <v>2047</v>
      </c>
    </row>
    <row r="195" spans="1:9" s="65" customFormat="1" ht="14.25">
      <c r="A195" s="742" t="s">
        <v>2581</v>
      </c>
      <c r="B195" s="742" t="s">
        <v>2582</v>
      </c>
      <c r="C195" s="738" t="s">
        <v>2016</v>
      </c>
      <c r="D195" s="742" t="s">
        <v>2577</v>
      </c>
      <c r="E195" s="743" t="s">
        <v>2578</v>
      </c>
      <c r="F195" s="744">
        <v>43009</v>
      </c>
      <c r="G195" s="745">
        <v>40</v>
      </c>
      <c r="H195" s="746">
        <v>13.33</v>
      </c>
      <c r="I195" s="311" t="s">
        <v>2047</v>
      </c>
    </row>
    <row r="196" spans="1:9" s="65" customFormat="1" ht="105">
      <c r="A196" s="319" t="s">
        <v>2536</v>
      </c>
      <c r="B196" s="319" t="s">
        <v>2537</v>
      </c>
      <c r="C196" s="319" t="s">
        <v>1236</v>
      </c>
      <c r="D196" s="319" t="s">
        <v>2478</v>
      </c>
      <c r="E196" s="344" t="s">
        <v>2480</v>
      </c>
      <c r="F196" s="248" t="s">
        <v>2482</v>
      </c>
      <c r="G196" s="347">
        <v>20</v>
      </c>
      <c r="H196" s="348">
        <v>4</v>
      </c>
      <c r="I196" s="311" t="s">
        <v>2186</v>
      </c>
    </row>
    <row r="197" spans="1:9" s="65" customFormat="1" ht="72">
      <c r="A197" s="343" t="s">
        <v>2570</v>
      </c>
      <c r="B197" s="343" t="s">
        <v>2583</v>
      </c>
      <c r="C197" s="319" t="s">
        <v>1236</v>
      </c>
      <c r="D197" s="248" t="s">
        <v>2542</v>
      </c>
      <c r="E197" s="747" t="s">
        <v>2543</v>
      </c>
      <c r="F197" s="248" t="s">
        <v>2544</v>
      </c>
      <c r="G197" s="347">
        <v>20</v>
      </c>
      <c r="H197" s="348">
        <v>20</v>
      </c>
      <c r="I197" s="311" t="s">
        <v>2186</v>
      </c>
    </row>
    <row r="198" spans="1:9" s="65" customFormat="1" ht="273">
      <c r="A198" s="319" t="s">
        <v>2584</v>
      </c>
      <c r="B198" s="319" t="s">
        <v>2477</v>
      </c>
      <c r="C198" s="319" t="s">
        <v>1236</v>
      </c>
      <c r="D198" s="340" t="s">
        <v>2585</v>
      </c>
      <c r="E198" s="341" t="s">
        <v>2586</v>
      </c>
      <c r="F198" s="319" t="s">
        <v>2587</v>
      </c>
      <c r="G198" s="342">
        <v>20</v>
      </c>
      <c r="H198" s="248">
        <v>0.34</v>
      </c>
      <c r="I198" s="311" t="s">
        <v>1991</v>
      </c>
    </row>
    <row r="199" spans="1:9" s="65" customFormat="1" ht="93">
      <c r="A199" s="343" t="s">
        <v>2534</v>
      </c>
      <c r="B199" s="343" t="s">
        <v>2535</v>
      </c>
      <c r="C199" s="319" t="s">
        <v>1236</v>
      </c>
      <c r="D199" s="319" t="s">
        <v>2478</v>
      </c>
      <c r="E199" s="344" t="s">
        <v>2480</v>
      </c>
      <c r="F199" s="248" t="s">
        <v>2482</v>
      </c>
      <c r="G199" s="345">
        <v>20</v>
      </c>
      <c r="H199" s="346">
        <v>4</v>
      </c>
      <c r="I199" s="311" t="s">
        <v>1991</v>
      </c>
    </row>
    <row r="200" spans="1:9" s="65" customFormat="1" ht="105">
      <c r="A200" s="319" t="s">
        <v>2536</v>
      </c>
      <c r="B200" s="319" t="s">
        <v>2537</v>
      </c>
      <c r="C200" s="319" t="s">
        <v>1236</v>
      </c>
      <c r="D200" s="319" t="s">
        <v>2478</v>
      </c>
      <c r="E200" s="344" t="s">
        <v>2480</v>
      </c>
      <c r="F200" s="248" t="s">
        <v>2482</v>
      </c>
      <c r="G200" s="347">
        <v>20</v>
      </c>
      <c r="H200" s="348">
        <v>4</v>
      </c>
      <c r="I200" s="311" t="s">
        <v>1991</v>
      </c>
    </row>
    <row r="201" spans="1:9" s="65" customFormat="1" ht="78.75">
      <c r="A201" s="319" t="s">
        <v>2538</v>
      </c>
      <c r="B201" s="319" t="s">
        <v>2539</v>
      </c>
      <c r="C201" s="319" t="s">
        <v>1236</v>
      </c>
      <c r="D201" s="319" t="s">
        <v>2478</v>
      </c>
      <c r="E201" s="344" t="s">
        <v>2480</v>
      </c>
      <c r="F201" s="248" t="s">
        <v>2482</v>
      </c>
      <c r="G201" s="347">
        <v>20</v>
      </c>
      <c r="H201" s="348">
        <v>5</v>
      </c>
      <c r="I201" s="311" t="s">
        <v>1991</v>
      </c>
    </row>
    <row r="202" spans="1:9" s="65" customFormat="1" ht="66">
      <c r="A202" s="319" t="s">
        <v>2540</v>
      </c>
      <c r="B202" s="319" t="s">
        <v>2541</v>
      </c>
      <c r="C202" s="319" t="s">
        <v>1236</v>
      </c>
      <c r="D202" s="248" t="s">
        <v>2542</v>
      </c>
      <c r="E202" s="319" t="s">
        <v>2543</v>
      </c>
      <c r="F202" s="248" t="s">
        <v>2544</v>
      </c>
      <c r="G202" s="347">
        <v>20</v>
      </c>
      <c r="H202" s="348">
        <v>20</v>
      </c>
      <c r="I202" s="311" t="s">
        <v>1991</v>
      </c>
    </row>
    <row r="203" spans="1:9" s="65" customFormat="1" ht="52.5">
      <c r="A203" s="319" t="s">
        <v>2545</v>
      </c>
      <c r="B203" s="319" t="s">
        <v>2546</v>
      </c>
      <c r="C203" s="319" t="s">
        <v>1236</v>
      </c>
      <c r="D203" s="248" t="s">
        <v>2547</v>
      </c>
      <c r="E203" s="319" t="s">
        <v>2548</v>
      </c>
      <c r="F203" s="248" t="s">
        <v>2549</v>
      </c>
      <c r="G203" s="347">
        <v>20</v>
      </c>
      <c r="H203" s="348">
        <v>6.66</v>
      </c>
      <c r="I203" s="311" t="s">
        <v>1991</v>
      </c>
    </row>
    <row r="204" spans="1:9" s="65" customFormat="1" ht="92.25">
      <c r="A204" s="319" t="s">
        <v>2565</v>
      </c>
      <c r="B204" s="319" t="s">
        <v>2588</v>
      </c>
      <c r="C204" s="319" t="s">
        <v>1236</v>
      </c>
      <c r="D204" s="248" t="s">
        <v>2589</v>
      </c>
      <c r="E204" s="319" t="s">
        <v>2590</v>
      </c>
      <c r="F204" s="349" t="s">
        <v>2591</v>
      </c>
      <c r="G204" s="347">
        <v>20</v>
      </c>
      <c r="H204" s="348">
        <v>0</v>
      </c>
      <c r="I204" s="311" t="s">
        <v>1991</v>
      </c>
    </row>
    <row r="205" spans="1:9" s="65" customFormat="1" ht="78.75">
      <c r="A205" s="319" t="s">
        <v>2592</v>
      </c>
      <c r="B205" s="319" t="s">
        <v>2477</v>
      </c>
      <c r="C205" s="319" t="s">
        <v>1236</v>
      </c>
      <c r="D205" s="248" t="s">
        <v>2593</v>
      </c>
      <c r="E205" s="319" t="s">
        <v>2594</v>
      </c>
      <c r="F205" s="349" t="s">
        <v>2595</v>
      </c>
      <c r="G205" s="347">
        <v>20</v>
      </c>
      <c r="H205" s="348">
        <v>20</v>
      </c>
      <c r="I205" s="311" t="s">
        <v>1991</v>
      </c>
    </row>
    <row r="206" spans="1:9" s="65" customFormat="1" ht="54.75">
      <c r="A206" s="148" t="s">
        <v>2550</v>
      </c>
      <c r="B206" s="148" t="s">
        <v>2596</v>
      </c>
      <c r="C206" s="148" t="s">
        <v>1236</v>
      </c>
      <c r="D206" s="146" t="s">
        <v>2552</v>
      </c>
      <c r="E206" s="148" t="s">
        <v>2543</v>
      </c>
      <c r="F206" s="146" t="s">
        <v>2553</v>
      </c>
      <c r="G206" s="147">
        <v>20</v>
      </c>
      <c r="H206" s="146">
        <v>20</v>
      </c>
      <c r="I206" s="311" t="s">
        <v>2350</v>
      </c>
    </row>
    <row r="207" spans="1:9" s="65" customFormat="1" ht="69">
      <c r="A207" s="148" t="s">
        <v>2554</v>
      </c>
      <c r="B207" s="148" t="s">
        <v>2597</v>
      </c>
      <c r="C207" s="296" t="s">
        <v>1236</v>
      </c>
      <c r="D207" s="146" t="s">
        <v>2556</v>
      </c>
      <c r="E207" s="148" t="s">
        <v>2557</v>
      </c>
      <c r="F207" s="146" t="s">
        <v>2558</v>
      </c>
      <c r="G207" s="295">
        <v>20</v>
      </c>
      <c r="H207" s="221">
        <f>20/6</f>
        <v>3.3333333333333335</v>
      </c>
      <c r="I207" s="311" t="s">
        <v>2350</v>
      </c>
    </row>
    <row r="208" spans="1:9" s="65" customFormat="1" ht="69">
      <c r="A208" s="148" t="s">
        <v>2559</v>
      </c>
      <c r="B208" s="148" t="s">
        <v>2598</v>
      </c>
      <c r="C208" s="148" t="s">
        <v>1236</v>
      </c>
      <c r="D208" s="146" t="s">
        <v>2556</v>
      </c>
      <c r="E208" s="148" t="s">
        <v>2557</v>
      </c>
      <c r="F208" s="146" t="s">
        <v>2558</v>
      </c>
      <c r="G208" s="295">
        <v>20</v>
      </c>
      <c r="H208" s="221">
        <f>20/6</f>
        <v>3.3333333333333335</v>
      </c>
      <c r="I208" s="311" t="s">
        <v>2350</v>
      </c>
    </row>
    <row r="209" spans="1:9" s="65" customFormat="1" ht="69">
      <c r="A209" s="343" t="s">
        <v>2570</v>
      </c>
      <c r="B209" s="343" t="s">
        <v>2583</v>
      </c>
      <c r="C209" s="319" t="s">
        <v>1236</v>
      </c>
      <c r="D209" s="248" t="s">
        <v>2542</v>
      </c>
      <c r="E209" s="344" t="s">
        <v>2543</v>
      </c>
      <c r="F209" s="248" t="s">
        <v>2544</v>
      </c>
      <c r="G209" s="347">
        <v>20</v>
      </c>
      <c r="H209" s="348">
        <v>20</v>
      </c>
      <c r="I209" s="311" t="s">
        <v>2075</v>
      </c>
    </row>
    <row r="210" spans="1:9" s="65" customFormat="1" ht="69">
      <c r="A210" s="148" t="s">
        <v>2554</v>
      </c>
      <c r="B210" s="148" t="s">
        <v>2555</v>
      </c>
      <c r="C210" s="296" t="s">
        <v>1236</v>
      </c>
      <c r="D210" s="146" t="s">
        <v>2556</v>
      </c>
      <c r="E210" s="148" t="s">
        <v>2557</v>
      </c>
      <c r="F210" s="146" t="s">
        <v>2558</v>
      </c>
      <c r="G210" s="295">
        <v>20</v>
      </c>
      <c r="H210" s="221">
        <f>20/6</f>
        <v>3.3333333333333335</v>
      </c>
      <c r="I210" s="311" t="s">
        <v>2075</v>
      </c>
    </row>
    <row r="211" spans="1:9" s="65" customFormat="1" ht="69">
      <c r="A211" s="148" t="s">
        <v>2559</v>
      </c>
      <c r="B211" s="148" t="s">
        <v>2560</v>
      </c>
      <c r="C211" s="148" t="s">
        <v>1236</v>
      </c>
      <c r="D211" s="146" t="s">
        <v>2556</v>
      </c>
      <c r="E211" s="148" t="s">
        <v>2557</v>
      </c>
      <c r="F211" s="146" t="s">
        <v>2558</v>
      </c>
      <c r="G211" s="295">
        <v>20</v>
      </c>
      <c r="H211" s="221">
        <f>20/6</f>
        <v>3.3333333333333335</v>
      </c>
      <c r="I211" s="311" t="s">
        <v>2075</v>
      </c>
    </row>
    <row r="212" spans="1:9" s="65" customFormat="1" ht="92.25">
      <c r="A212" s="319" t="s">
        <v>2565</v>
      </c>
      <c r="B212" s="319" t="s">
        <v>2588</v>
      </c>
      <c r="C212" s="319" t="s">
        <v>1236</v>
      </c>
      <c r="D212" s="248" t="s">
        <v>2589</v>
      </c>
      <c r="E212" s="319" t="s">
        <v>2590</v>
      </c>
      <c r="F212" s="349" t="s">
        <v>2591</v>
      </c>
      <c r="G212" s="347">
        <v>20</v>
      </c>
      <c r="H212" s="348">
        <v>4</v>
      </c>
      <c r="I212" s="311" t="s">
        <v>2075</v>
      </c>
    </row>
    <row r="213" spans="1:9" s="65" customFormat="1" ht="90">
      <c r="A213" s="748" t="s">
        <v>2599</v>
      </c>
      <c r="B213" s="749" t="s">
        <v>2600</v>
      </c>
      <c r="C213" s="148" t="s">
        <v>1236</v>
      </c>
      <c r="D213" s="146" t="s">
        <v>2601</v>
      </c>
      <c r="E213" s="148" t="s">
        <v>2602</v>
      </c>
      <c r="F213" s="146" t="s">
        <v>2603</v>
      </c>
      <c r="G213" s="295">
        <v>40</v>
      </c>
      <c r="H213" s="221">
        <v>6.66</v>
      </c>
      <c r="I213" s="311" t="s">
        <v>2075</v>
      </c>
    </row>
    <row r="214" spans="1:9" s="65" customFormat="1" ht="78.75">
      <c r="A214" s="319" t="s">
        <v>2538</v>
      </c>
      <c r="B214" s="750" t="s">
        <v>2539</v>
      </c>
      <c r="C214" s="319" t="s">
        <v>1236</v>
      </c>
      <c r="D214" s="319" t="s">
        <v>2478</v>
      </c>
      <c r="E214" s="344" t="s">
        <v>2480</v>
      </c>
      <c r="F214" s="248" t="s">
        <v>2482</v>
      </c>
      <c r="G214" s="347">
        <v>20</v>
      </c>
      <c r="H214" s="348">
        <v>5</v>
      </c>
      <c r="I214" s="311" t="s">
        <v>2075</v>
      </c>
    </row>
    <row r="215" spans="1:9" s="65" customFormat="1" ht="69">
      <c r="A215" s="751" t="s">
        <v>2521</v>
      </c>
      <c r="B215" s="148" t="s">
        <v>2522</v>
      </c>
      <c r="C215" s="148" t="s">
        <v>1236</v>
      </c>
      <c r="D215" s="149" t="s">
        <v>2604</v>
      </c>
      <c r="E215" s="752" t="s">
        <v>1276</v>
      </c>
      <c r="F215" s="751" t="s">
        <v>2605</v>
      </c>
      <c r="G215" s="201">
        <v>20</v>
      </c>
      <c r="H215" s="146">
        <v>6.66</v>
      </c>
      <c r="I215" s="753" t="s">
        <v>1985</v>
      </c>
    </row>
    <row r="216" spans="1:9" s="65" customFormat="1" ht="69">
      <c r="A216" s="751" t="s">
        <v>2523</v>
      </c>
      <c r="B216" s="148" t="s">
        <v>2522</v>
      </c>
      <c r="C216" s="296" t="s">
        <v>1236</v>
      </c>
      <c r="D216" s="146" t="s">
        <v>2604</v>
      </c>
      <c r="E216" s="752" t="s">
        <v>1276</v>
      </c>
      <c r="F216" s="751" t="s">
        <v>2605</v>
      </c>
      <c r="G216" s="745">
        <v>20</v>
      </c>
      <c r="H216" s="428">
        <v>6.66</v>
      </c>
      <c r="I216" s="753" t="s">
        <v>1985</v>
      </c>
    </row>
    <row r="217" spans="1:9" s="65" customFormat="1" ht="41.25">
      <c r="A217" s="751" t="s">
        <v>2524</v>
      </c>
      <c r="B217" s="148" t="s">
        <v>2525</v>
      </c>
      <c r="C217" s="148" t="s">
        <v>1236</v>
      </c>
      <c r="D217" s="754" t="s">
        <v>2606</v>
      </c>
      <c r="E217" s="752" t="s">
        <v>815</v>
      </c>
      <c r="F217" s="755" t="s">
        <v>2607</v>
      </c>
      <c r="G217" s="745">
        <v>20</v>
      </c>
      <c r="H217" s="428">
        <v>6.66</v>
      </c>
      <c r="I217" s="753" t="s">
        <v>1985</v>
      </c>
    </row>
    <row r="218" spans="1:9" s="65" customFormat="1" ht="69">
      <c r="A218" s="148" t="s">
        <v>2526</v>
      </c>
      <c r="B218" s="148" t="s">
        <v>2608</v>
      </c>
      <c r="C218" s="148" t="s">
        <v>1236</v>
      </c>
      <c r="D218" s="751" t="s">
        <v>2606</v>
      </c>
      <c r="E218" s="752" t="s">
        <v>815</v>
      </c>
      <c r="F218" s="741" t="s">
        <v>2607</v>
      </c>
      <c r="G218" s="745">
        <v>20</v>
      </c>
      <c r="H218" s="428">
        <v>6.66</v>
      </c>
      <c r="I218" s="753" t="s">
        <v>1985</v>
      </c>
    </row>
    <row r="219" spans="1:9" s="65" customFormat="1" ht="54.75">
      <c r="A219" s="148" t="s">
        <v>2609</v>
      </c>
      <c r="B219" s="148" t="s">
        <v>2610</v>
      </c>
      <c r="C219" s="148" t="s">
        <v>1236</v>
      </c>
      <c r="D219" s="756" t="s">
        <v>2611</v>
      </c>
      <c r="E219" s="740" t="s">
        <v>2543</v>
      </c>
      <c r="F219" s="741" t="s">
        <v>2572</v>
      </c>
      <c r="G219" s="145">
        <v>20</v>
      </c>
      <c r="H219" s="428">
        <v>20</v>
      </c>
      <c r="I219" s="753" t="s">
        <v>1985</v>
      </c>
    </row>
    <row r="220" spans="1:9" s="65" customFormat="1" ht="69">
      <c r="A220" s="148" t="s">
        <v>2527</v>
      </c>
      <c r="B220" s="148" t="s">
        <v>2528</v>
      </c>
      <c r="C220" s="148" t="s">
        <v>1236</v>
      </c>
      <c r="D220" s="146" t="s">
        <v>2612</v>
      </c>
      <c r="E220" s="740" t="s">
        <v>2520</v>
      </c>
      <c r="F220" s="146" t="s">
        <v>2613</v>
      </c>
      <c r="G220" s="145">
        <v>20</v>
      </c>
      <c r="H220" s="428">
        <v>6.66</v>
      </c>
      <c r="I220" s="753" t="s">
        <v>1985</v>
      </c>
    </row>
    <row r="221" spans="1:9" s="65" customFormat="1" ht="110.25">
      <c r="A221" s="148" t="s">
        <v>2529</v>
      </c>
      <c r="B221" s="148" t="s">
        <v>2530</v>
      </c>
      <c r="C221" s="148" t="s">
        <v>1236</v>
      </c>
      <c r="D221" s="146" t="s">
        <v>2614</v>
      </c>
      <c r="E221" s="752" t="s">
        <v>2520</v>
      </c>
      <c r="F221" s="146" t="s">
        <v>2613</v>
      </c>
      <c r="G221" s="145">
        <v>20</v>
      </c>
      <c r="H221" s="428">
        <v>6.66</v>
      </c>
      <c r="I221" s="753" t="s">
        <v>1985</v>
      </c>
    </row>
    <row r="222" spans="1:9" s="65" customFormat="1" ht="66" thickBot="1">
      <c r="A222" s="757" t="s">
        <v>2615</v>
      </c>
      <c r="B222" s="148" t="s">
        <v>1415</v>
      </c>
      <c r="C222" s="148" t="s">
        <v>2016</v>
      </c>
      <c r="D222" s="149" t="s">
        <v>2552</v>
      </c>
      <c r="E222" s="148" t="s">
        <v>2543</v>
      </c>
      <c r="F222" s="148" t="s">
        <v>2553</v>
      </c>
      <c r="G222" s="147">
        <v>20</v>
      </c>
      <c r="H222" s="758">
        <v>20</v>
      </c>
      <c r="I222" s="759" t="s">
        <v>1415</v>
      </c>
    </row>
    <row r="223" spans="1:9" s="65" customFormat="1" ht="54.75">
      <c r="A223" s="760" t="s">
        <v>2616</v>
      </c>
      <c r="B223" s="148" t="s">
        <v>1415</v>
      </c>
      <c r="C223" s="148" t="s">
        <v>2016</v>
      </c>
      <c r="D223" s="149" t="s">
        <v>2552</v>
      </c>
      <c r="E223" s="148" t="s">
        <v>2543</v>
      </c>
      <c r="F223" s="148" t="s">
        <v>2553</v>
      </c>
      <c r="G223" s="295">
        <v>20</v>
      </c>
      <c r="H223" s="221">
        <v>20</v>
      </c>
      <c r="I223" s="759" t="s">
        <v>1415</v>
      </c>
    </row>
    <row r="224" spans="1:9" s="65" customFormat="1" ht="69">
      <c r="A224" s="171" t="s">
        <v>2617</v>
      </c>
      <c r="B224" s="171" t="s">
        <v>2618</v>
      </c>
      <c r="C224" s="171" t="s">
        <v>1236</v>
      </c>
      <c r="D224" s="172" t="s">
        <v>2102</v>
      </c>
      <c r="E224" s="277" t="s">
        <v>2103</v>
      </c>
      <c r="F224" s="173" t="s">
        <v>2494</v>
      </c>
      <c r="G224" s="194">
        <v>20</v>
      </c>
      <c r="H224" s="321">
        <v>6.66</v>
      </c>
      <c r="I224" s="171" t="s">
        <v>1973</v>
      </c>
    </row>
    <row r="225" spans="1:9" s="65" customFormat="1" ht="69">
      <c r="A225" s="171" t="s">
        <v>2104</v>
      </c>
      <c r="B225" s="171" t="s">
        <v>2105</v>
      </c>
      <c r="C225" s="171" t="s">
        <v>1236</v>
      </c>
      <c r="D225" s="172" t="s">
        <v>2102</v>
      </c>
      <c r="E225" s="277" t="s">
        <v>2103</v>
      </c>
      <c r="F225" s="173" t="s">
        <v>2494</v>
      </c>
      <c r="G225" s="194">
        <v>20</v>
      </c>
      <c r="H225" s="321">
        <v>6.66</v>
      </c>
      <c r="I225" s="171" t="s">
        <v>1973</v>
      </c>
    </row>
    <row r="226" spans="1:9" s="65" customFormat="1" ht="82.5">
      <c r="A226" s="171" t="s">
        <v>2106</v>
      </c>
      <c r="B226" s="171" t="s">
        <v>1973</v>
      </c>
      <c r="C226" s="171" t="s">
        <v>1236</v>
      </c>
      <c r="D226" s="173" t="s">
        <v>2107</v>
      </c>
      <c r="E226" s="277" t="s">
        <v>2108</v>
      </c>
      <c r="F226" s="173" t="s">
        <v>2497</v>
      </c>
      <c r="G226" s="333">
        <v>20</v>
      </c>
      <c r="H226" s="274">
        <v>20</v>
      </c>
      <c r="I226" s="171" t="s">
        <v>1973</v>
      </c>
    </row>
    <row r="227" spans="1:9" s="65" customFormat="1" ht="41.25">
      <c r="A227" s="171" t="s">
        <v>2109</v>
      </c>
      <c r="B227" s="171" t="s">
        <v>1973</v>
      </c>
      <c r="C227" s="171" t="s">
        <v>1236</v>
      </c>
      <c r="D227" s="173" t="s">
        <v>2110</v>
      </c>
      <c r="E227" s="277" t="s">
        <v>906</v>
      </c>
      <c r="F227" s="173" t="s">
        <v>893</v>
      </c>
      <c r="G227" s="333">
        <v>20</v>
      </c>
      <c r="H227" s="274">
        <v>20</v>
      </c>
      <c r="I227" s="171" t="s">
        <v>1973</v>
      </c>
    </row>
    <row r="228" spans="1:9" s="65" customFormat="1" ht="69">
      <c r="A228" s="761" t="s">
        <v>2521</v>
      </c>
      <c r="B228" s="762" t="s">
        <v>2522</v>
      </c>
      <c r="C228" s="171" t="s">
        <v>1236</v>
      </c>
      <c r="D228" s="763" t="s">
        <v>2604</v>
      </c>
      <c r="E228" s="249" t="s">
        <v>1276</v>
      </c>
      <c r="F228" s="761" t="s">
        <v>2605</v>
      </c>
      <c r="G228" s="764">
        <v>20</v>
      </c>
      <c r="H228" s="765">
        <v>6.66</v>
      </c>
      <c r="I228" s="762" t="s">
        <v>2531</v>
      </c>
    </row>
    <row r="229" spans="1:9" s="65" customFormat="1" ht="69">
      <c r="A229" s="761" t="s">
        <v>2523</v>
      </c>
      <c r="B229" s="762" t="s">
        <v>2522</v>
      </c>
      <c r="C229" s="171" t="s">
        <v>1236</v>
      </c>
      <c r="D229" s="765" t="s">
        <v>2604</v>
      </c>
      <c r="E229" s="249" t="s">
        <v>1276</v>
      </c>
      <c r="F229" s="761" t="s">
        <v>2605</v>
      </c>
      <c r="G229" s="766">
        <v>20</v>
      </c>
      <c r="H229" s="767">
        <v>6.66</v>
      </c>
      <c r="I229" s="762" t="s">
        <v>2531</v>
      </c>
    </row>
    <row r="230" spans="1:9" s="65" customFormat="1" ht="41.25">
      <c r="A230" s="761" t="s">
        <v>2524</v>
      </c>
      <c r="B230" s="762" t="s">
        <v>2525</v>
      </c>
      <c r="C230" s="171" t="s">
        <v>1236</v>
      </c>
      <c r="D230" s="768" t="s">
        <v>2606</v>
      </c>
      <c r="E230" s="249" t="s">
        <v>815</v>
      </c>
      <c r="F230" s="769" t="s">
        <v>2607</v>
      </c>
      <c r="G230" s="766">
        <v>20</v>
      </c>
      <c r="H230" s="767">
        <v>6.66</v>
      </c>
      <c r="I230" s="762" t="s">
        <v>2531</v>
      </c>
    </row>
    <row r="231" spans="1:9" s="65" customFormat="1" ht="69">
      <c r="A231" s="762" t="s">
        <v>2526</v>
      </c>
      <c r="B231" s="762" t="s">
        <v>2532</v>
      </c>
      <c r="C231" s="171" t="s">
        <v>1236</v>
      </c>
      <c r="D231" s="761" t="s">
        <v>2606</v>
      </c>
      <c r="E231" s="249" t="s">
        <v>815</v>
      </c>
      <c r="F231" s="770" t="s">
        <v>2607</v>
      </c>
      <c r="G231" s="766">
        <v>20</v>
      </c>
      <c r="H231" s="767">
        <v>0</v>
      </c>
      <c r="I231" s="762" t="s">
        <v>2531</v>
      </c>
    </row>
    <row r="232" spans="1:9" s="65" customFormat="1" ht="96">
      <c r="A232" s="762" t="s">
        <v>2533</v>
      </c>
      <c r="B232" s="762" t="s">
        <v>2531</v>
      </c>
      <c r="C232" s="171" t="s">
        <v>1236</v>
      </c>
      <c r="D232" s="762" t="s">
        <v>2111</v>
      </c>
      <c r="E232" s="249" t="s">
        <v>146</v>
      </c>
      <c r="F232" s="771" t="s">
        <v>2500</v>
      </c>
      <c r="G232" s="766">
        <v>20</v>
      </c>
      <c r="H232" s="767">
        <v>20</v>
      </c>
      <c r="I232" s="762" t="s">
        <v>2531</v>
      </c>
    </row>
    <row r="233" spans="1:9" s="65" customFormat="1" ht="54.75">
      <c r="A233" s="762" t="s">
        <v>2609</v>
      </c>
      <c r="B233" s="762" t="s">
        <v>2610</v>
      </c>
      <c r="C233" s="171" t="s">
        <v>1236</v>
      </c>
      <c r="D233" s="772" t="s">
        <v>2611</v>
      </c>
      <c r="E233" s="251" t="s">
        <v>2543</v>
      </c>
      <c r="F233" s="773" t="s">
        <v>2572</v>
      </c>
      <c r="G233" s="774">
        <v>20</v>
      </c>
      <c r="H233" s="775">
        <v>20</v>
      </c>
      <c r="I233" s="776" t="s">
        <v>2531</v>
      </c>
    </row>
    <row r="234" spans="1:9" s="65" customFormat="1" ht="54.75">
      <c r="A234" s="663" t="s">
        <v>1172</v>
      </c>
      <c r="B234" s="663" t="s">
        <v>1173</v>
      </c>
      <c r="C234" s="656" t="s">
        <v>311</v>
      </c>
      <c r="D234" s="663" t="s">
        <v>1174</v>
      </c>
      <c r="E234" s="664" t="s">
        <v>1175</v>
      </c>
      <c r="F234" s="656" t="s">
        <v>1176</v>
      </c>
      <c r="G234" s="661">
        <v>40</v>
      </c>
      <c r="H234" s="777">
        <v>20</v>
      </c>
      <c r="I234" s="171" t="s">
        <v>1364</v>
      </c>
    </row>
    <row r="235" spans="1:9" s="65" customFormat="1" ht="96">
      <c r="A235" s="171" t="s">
        <v>3566</v>
      </c>
      <c r="B235" s="171" t="s">
        <v>3567</v>
      </c>
      <c r="C235" s="171" t="s">
        <v>1236</v>
      </c>
      <c r="D235" s="172" t="s">
        <v>483</v>
      </c>
      <c r="E235" s="277" t="s">
        <v>484</v>
      </c>
      <c r="F235" s="171" t="s">
        <v>485</v>
      </c>
      <c r="G235" s="194">
        <v>40</v>
      </c>
      <c r="H235" s="171">
        <v>8</v>
      </c>
      <c r="I235" s="171" t="s">
        <v>1364</v>
      </c>
    </row>
    <row r="236" spans="1:9" s="65" customFormat="1" ht="42.75">
      <c r="A236" s="171" t="s">
        <v>2112</v>
      </c>
      <c r="B236" s="171" t="s">
        <v>2113</v>
      </c>
      <c r="C236" s="171" t="s">
        <v>1236</v>
      </c>
      <c r="D236" s="172" t="s">
        <v>2114</v>
      </c>
      <c r="E236" s="277" t="s">
        <v>904</v>
      </c>
      <c r="F236" s="171" t="s">
        <v>619</v>
      </c>
      <c r="G236" s="194">
        <v>40</v>
      </c>
      <c r="H236" s="173">
        <v>6.66</v>
      </c>
      <c r="I236" s="171" t="s">
        <v>1370</v>
      </c>
    </row>
    <row r="237" spans="1:9" s="65" customFormat="1" ht="54.75">
      <c r="A237" s="171" t="s">
        <v>2115</v>
      </c>
      <c r="B237" s="171" t="s">
        <v>2116</v>
      </c>
      <c r="C237" s="171" t="s">
        <v>1236</v>
      </c>
      <c r="D237" s="172" t="s">
        <v>2114</v>
      </c>
      <c r="E237" s="277" t="s">
        <v>904</v>
      </c>
      <c r="F237" s="171" t="s">
        <v>619</v>
      </c>
      <c r="G237" s="194">
        <v>40</v>
      </c>
      <c r="H237" s="274">
        <v>8</v>
      </c>
      <c r="I237" s="171" t="s">
        <v>1370</v>
      </c>
    </row>
    <row r="238" spans="1:9" s="65" customFormat="1" ht="54.75">
      <c r="A238" s="171" t="s">
        <v>2117</v>
      </c>
      <c r="B238" s="171" t="s">
        <v>2118</v>
      </c>
      <c r="C238" s="171" t="s">
        <v>1236</v>
      </c>
      <c r="D238" s="172" t="s">
        <v>2114</v>
      </c>
      <c r="E238" s="171" t="s">
        <v>904</v>
      </c>
      <c r="F238" s="171" t="s">
        <v>619</v>
      </c>
      <c r="G238" s="333">
        <v>40</v>
      </c>
      <c r="H238" s="274">
        <v>6.66</v>
      </c>
      <c r="I238" s="171" t="s">
        <v>1370</v>
      </c>
    </row>
    <row r="239" spans="1:9" s="65" customFormat="1" ht="42.75">
      <c r="A239" s="778" t="s">
        <v>2119</v>
      </c>
      <c r="B239" s="778" t="s">
        <v>2120</v>
      </c>
      <c r="C239" s="405"/>
      <c r="D239" s="779" t="s">
        <v>2121</v>
      </c>
      <c r="E239" s="406" t="s">
        <v>904</v>
      </c>
      <c r="F239" s="778" t="s">
        <v>2122</v>
      </c>
      <c r="G239" s="407">
        <v>40</v>
      </c>
      <c r="H239" s="780">
        <v>20</v>
      </c>
      <c r="I239" s="171" t="s">
        <v>1398</v>
      </c>
    </row>
    <row r="240" spans="1:9" s="65" customFormat="1" ht="41.25">
      <c r="A240" s="781" t="s">
        <v>2123</v>
      </c>
      <c r="B240" s="782" t="s">
        <v>2124</v>
      </c>
      <c r="C240" s="171" t="s">
        <v>1236</v>
      </c>
      <c r="D240" s="783" t="s">
        <v>2125</v>
      </c>
      <c r="E240" s="283"/>
      <c r="F240" s="171"/>
      <c r="G240" s="194">
        <v>20</v>
      </c>
      <c r="H240" s="173">
        <v>5</v>
      </c>
      <c r="I240" s="171" t="s">
        <v>2126</v>
      </c>
    </row>
    <row r="241" spans="1:9" s="65" customFormat="1" ht="41.25">
      <c r="A241" s="148" t="s">
        <v>3158</v>
      </c>
      <c r="B241" s="148" t="s">
        <v>2913</v>
      </c>
      <c r="C241" s="148" t="s">
        <v>132</v>
      </c>
      <c r="D241" s="149" t="s">
        <v>3159</v>
      </c>
      <c r="E241" s="395" t="s">
        <v>315</v>
      </c>
      <c r="F241" s="212" t="s">
        <v>837</v>
      </c>
      <c r="G241" s="213">
        <v>20</v>
      </c>
      <c r="H241" s="212">
        <v>20</v>
      </c>
      <c r="I241" s="221" t="s">
        <v>2128</v>
      </c>
    </row>
    <row r="242" spans="1:9" s="65" customFormat="1" ht="41.25">
      <c r="A242" s="148" t="s">
        <v>3160</v>
      </c>
      <c r="B242" s="148" t="s">
        <v>3161</v>
      </c>
      <c r="C242" s="148" t="s">
        <v>132</v>
      </c>
      <c r="D242" s="146" t="s">
        <v>3162</v>
      </c>
      <c r="E242" s="413" t="s">
        <v>3163</v>
      </c>
      <c r="F242" s="146" t="s">
        <v>3164</v>
      </c>
      <c r="G242" s="144">
        <v>20</v>
      </c>
      <c r="H242" s="221">
        <v>0</v>
      </c>
      <c r="I242" s="221" t="s">
        <v>2128</v>
      </c>
    </row>
    <row r="243" spans="1:9" s="65" customFormat="1" ht="41.25">
      <c r="A243" s="148" t="s">
        <v>3165</v>
      </c>
      <c r="B243" s="148" t="s">
        <v>3166</v>
      </c>
      <c r="C243" s="148" t="s">
        <v>913</v>
      </c>
      <c r="D243" s="146" t="s">
        <v>3162</v>
      </c>
      <c r="E243" s="413" t="s">
        <v>3163</v>
      </c>
      <c r="F243" s="146" t="s">
        <v>3164</v>
      </c>
      <c r="G243" s="144">
        <v>20</v>
      </c>
      <c r="H243" s="221">
        <v>0</v>
      </c>
      <c r="I243" s="221" t="s">
        <v>2128</v>
      </c>
    </row>
    <row r="244" spans="1:9" s="65" customFormat="1" ht="41.25">
      <c r="A244" s="515" t="s">
        <v>3167</v>
      </c>
      <c r="B244" s="148" t="s">
        <v>2913</v>
      </c>
      <c r="C244" s="148" t="s">
        <v>132</v>
      </c>
      <c r="D244" s="146" t="s">
        <v>3168</v>
      </c>
      <c r="E244" s="413" t="s">
        <v>3169</v>
      </c>
      <c r="F244" s="146" t="s">
        <v>3170</v>
      </c>
      <c r="G244" s="144">
        <v>20</v>
      </c>
      <c r="H244" s="221">
        <v>20</v>
      </c>
      <c r="I244" s="221" t="s">
        <v>2128</v>
      </c>
    </row>
    <row r="245" spans="1:9" s="65" customFormat="1" ht="41.25">
      <c r="A245" s="148" t="s">
        <v>3171</v>
      </c>
      <c r="B245" s="148" t="s">
        <v>2913</v>
      </c>
      <c r="C245" s="148" t="s">
        <v>132</v>
      </c>
      <c r="D245" s="146" t="s">
        <v>3168</v>
      </c>
      <c r="E245" s="413" t="s">
        <v>3169</v>
      </c>
      <c r="F245" s="146" t="s">
        <v>3172</v>
      </c>
      <c r="G245" s="144">
        <v>20</v>
      </c>
      <c r="H245" s="221">
        <v>20</v>
      </c>
      <c r="I245" s="221" t="s">
        <v>2128</v>
      </c>
    </row>
    <row r="246" spans="1:9" s="65" customFormat="1" ht="82.5">
      <c r="A246" s="171" t="s">
        <v>3173</v>
      </c>
      <c r="B246" s="171" t="s">
        <v>3174</v>
      </c>
      <c r="C246" s="171" t="s">
        <v>3175</v>
      </c>
      <c r="D246" s="172" t="s">
        <v>3176</v>
      </c>
      <c r="E246" s="171" t="s">
        <v>3177</v>
      </c>
      <c r="F246" s="171" t="s">
        <v>3178</v>
      </c>
      <c r="G246" s="194">
        <v>20</v>
      </c>
      <c r="H246" s="173">
        <v>6.66</v>
      </c>
      <c r="I246" s="221" t="s">
        <v>2129</v>
      </c>
    </row>
    <row r="247" spans="1:9" s="65" customFormat="1" ht="54.75">
      <c r="A247" s="171" t="s">
        <v>3179</v>
      </c>
      <c r="B247" s="171" t="s">
        <v>3180</v>
      </c>
      <c r="C247" s="171" t="s">
        <v>3175</v>
      </c>
      <c r="D247" s="172" t="s">
        <v>3181</v>
      </c>
      <c r="E247" s="171" t="s">
        <v>3182</v>
      </c>
      <c r="F247" s="173" t="s">
        <v>3178</v>
      </c>
      <c r="G247" s="194">
        <v>20</v>
      </c>
      <c r="H247" s="192">
        <v>5</v>
      </c>
      <c r="I247" s="221" t="s">
        <v>2129</v>
      </c>
    </row>
    <row r="248" spans="1:9" s="65" customFormat="1" ht="138">
      <c r="A248" s="148" t="s">
        <v>3183</v>
      </c>
      <c r="B248" s="148" t="s">
        <v>3184</v>
      </c>
      <c r="C248" s="148" t="s">
        <v>132</v>
      </c>
      <c r="D248" s="148" t="s">
        <v>3185</v>
      </c>
      <c r="E248" s="752" t="s">
        <v>2717</v>
      </c>
      <c r="F248" s="148" t="s">
        <v>3186</v>
      </c>
      <c r="G248" s="147">
        <v>20</v>
      </c>
      <c r="H248" s="146">
        <v>0</v>
      </c>
      <c r="I248" s="221" t="s">
        <v>2130</v>
      </c>
    </row>
    <row r="249" spans="1:9" s="65" customFormat="1" ht="123.75">
      <c r="A249" s="148" t="s">
        <v>3187</v>
      </c>
      <c r="B249" s="148" t="s">
        <v>3188</v>
      </c>
      <c r="C249" s="148" t="s">
        <v>132</v>
      </c>
      <c r="D249" s="148" t="s">
        <v>3185</v>
      </c>
      <c r="E249" s="752" t="s">
        <v>2717</v>
      </c>
      <c r="F249" s="148" t="s">
        <v>3186</v>
      </c>
      <c r="G249" s="147">
        <v>20</v>
      </c>
      <c r="H249" s="146">
        <v>0</v>
      </c>
      <c r="I249" s="221" t="s">
        <v>2130</v>
      </c>
    </row>
    <row r="250" spans="1:9" s="65" customFormat="1" ht="96">
      <c r="A250" s="148" t="s">
        <v>3189</v>
      </c>
      <c r="B250" s="148" t="s">
        <v>3190</v>
      </c>
      <c r="C250" s="148" t="s">
        <v>132</v>
      </c>
      <c r="D250" s="148" t="s">
        <v>3191</v>
      </c>
      <c r="E250" s="265" t="s">
        <v>904</v>
      </c>
      <c r="F250" s="784" t="s">
        <v>837</v>
      </c>
      <c r="G250" s="295">
        <v>20</v>
      </c>
      <c r="H250" s="221">
        <v>0</v>
      </c>
      <c r="I250" s="221" t="s">
        <v>2130</v>
      </c>
    </row>
    <row r="251" spans="1:9" s="65" customFormat="1" ht="96">
      <c r="A251" s="148" t="s">
        <v>3192</v>
      </c>
      <c r="B251" s="148" t="s">
        <v>3190</v>
      </c>
      <c r="C251" s="148" t="s">
        <v>132</v>
      </c>
      <c r="D251" s="148" t="s">
        <v>3191</v>
      </c>
      <c r="E251" s="148" t="s">
        <v>904</v>
      </c>
      <c r="F251" s="784" t="s">
        <v>837</v>
      </c>
      <c r="G251" s="295">
        <v>20</v>
      </c>
      <c r="H251" s="221">
        <v>0</v>
      </c>
      <c r="I251" s="221" t="s">
        <v>2130</v>
      </c>
    </row>
    <row r="252" spans="1:9" s="65" customFormat="1" ht="96">
      <c r="A252" s="148" t="s">
        <v>3193</v>
      </c>
      <c r="B252" s="148" t="s">
        <v>3190</v>
      </c>
      <c r="C252" s="148" t="s">
        <v>132</v>
      </c>
      <c r="D252" s="148" t="s">
        <v>3191</v>
      </c>
      <c r="E252" s="148" t="s">
        <v>904</v>
      </c>
      <c r="F252" s="784" t="s">
        <v>837</v>
      </c>
      <c r="G252" s="295">
        <v>20</v>
      </c>
      <c r="H252" s="221">
        <v>0</v>
      </c>
      <c r="I252" s="221" t="s">
        <v>2130</v>
      </c>
    </row>
    <row r="253" spans="1:9" s="65" customFormat="1" ht="96">
      <c r="A253" s="148" t="s">
        <v>3194</v>
      </c>
      <c r="B253" s="148" t="s">
        <v>3190</v>
      </c>
      <c r="C253" s="148" t="s">
        <v>132</v>
      </c>
      <c r="D253" s="148" t="s">
        <v>3191</v>
      </c>
      <c r="E253" s="148" t="s">
        <v>904</v>
      </c>
      <c r="F253" s="784" t="s">
        <v>837</v>
      </c>
      <c r="G253" s="295">
        <v>20</v>
      </c>
      <c r="H253" s="221">
        <v>0</v>
      </c>
      <c r="I253" s="221" t="s">
        <v>2130</v>
      </c>
    </row>
    <row r="254" spans="1:9" s="65" customFormat="1" ht="82.5">
      <c r="A254" s="785" t="s">
        <v>3195</v>
      </c>
      <c r="B254" s="785" t="s">
        <v>3196</v>
      </c>
      <c r="C254" s="148" t="s">
        <v>132</v>
      </c>
      <c r="D254" s="785" t="s">
        <v>3197</v>
      </c>
      <c r="E254" s="148" t="s">
        <v>3198</v>
      </c>
      <c r="F254" s="784" t="s">
        <v>3199</v>
      </c>
      <c r="G254" s="295">
        <v>20</v>
      </c>
      <c r="H254" s="221">
        <v>0</v>
      </c>
      <c r="I254" s="221" t="s">
        <v>2130</v>
      </c>
    </row>
    <row r="255" spans="1:9" s="65" customFormat="1" ht="82.5">
      <c r="A255" s="786" t="s">
        <v>3200</v>
      </c>
      <c r="B255" s="786" t="s">
        <v>3201</v>
      </c>
      <c r="C255" s="148" t="s">
        <v>132</v>
      </c>
      <c r="D255" s="148" t="s">
        <v>3197</v>
      </c>
      <c r="E255" s="148" t="s">
        <v>3198</v>
      </c>
      <c r="F255" s="784" t="s">
        <v>3199</v>
      </c>
      <c r="G255" s="295">
        <v>20</v>
      </c>
      <c r="H255" s="221">
        <v>0</v>
      </c>
      <c r="I255" s="221" t="s">
        <v>2130</v>
      </c>
    </row>
    <row r="256" spans="1:9" s="316" customFormat="1" ht="96">
      <c r="A256" s="149" t="s">
        <v>3202</v>
      </c>
      <c r="B256" s="464" t="s">
        <v>3203</v>
      </c>
      <c r="C256" s="149" t="s">
        <v>132</v>
      </c>
      <c r="D256" s="430" t="s">
        <v>3204</v>
      </c>
      <c r="E256" s="149" t="s">
        <v>3205</v>
      </c>
      <c r="F256" s="522" t="s">
        <v>3206</v>
      </c>
      <c r="G256" s="295">
        <v>20</v>
      </c>
      <c r="H256" s="221">
        <v>10</v>
      </c>
      <c r="I256" s="221" t="s">
        <v>2130</v>
      </c>
    </row>
    <row r="257" spans="1:9" s="65" customFormat="1" ht="96">
      <c r="A257" s="149" t="s">
        <v>3207</v>
      </c>
      <c r="B257" s="149" t="s">
        <v>3208</v>
      </c>
      <c r="C257" s="149" t="s">
        <v>132</v>
      </c>
      <c r="D257" s="430" t="s">
        <v>3204</v>
      </c>
      <c r="E257" s="149" t="s">
        <v>3205</v>
      </c>
      <c r="F257" s="522" t="s">
        <v>3206</v>
      </c>
      <c r="G257" s="295">
        <v>20</v>
      </c>
      <c r="H257" s="221">
        <v>0</v>
      </c>
      <c r="I257" s="221" t="s">
        <v>2130</v>
      </c>
    </row>
    <row r="258" spans="1:9" s="316" customFormat="1" ht="72">
      <c r="A258" s="523" t="s">
        <v>3209</v>
      </c>
      <c r="B258" s="149" t="s">
        <v>3210</v>
      </c>
      <c r="C258" s="149" t="s">
        <v>132</v>
      </c>
      <c r="D258" s="524" t="s">
        <v>3211</v>
      </c>
      <c r="E258" s="149" t="s">
        <v>3212</v>
      </c>
      <c r="F258" s="522" t="s">
        <v>893</v>
      </c>
      <c r="G258" s="295">
        <v>20</v>
      </c>
      <c r="H258" s="221">
        <v>10</v>
      </c>
      <c r="I258" s="221" t="s">
        <v>2130</v>
      </c>
    </row>
    <row r="259" spans="1:9" s="65" customFormat="1" ht="72">
      <c r="A259" s="523" t="s">
        <v>3213</v>
      </c>
      <c r="B259" s="523" t="s">
        <v>3214</v>
      </c>
      <c r="C259" s="149" t="s">
        <v>132</v>
      </c>
      <c r="D259" s="524" t="s">
        <v>3211</v>
      </c>
      <c r="E259" s="149" t="s">
        <v>3212</v>
      </c>
      <c r="F259" s="522" t="s">
        <v>893</v>
      </c>
      <c r="G259" s="295">
        <v>20</v>
      </c>
      <c r="H259" s="221">
        <v>0</v>
      </c>
      <c r="I259" s="221" t="s">
        <v>2130</v>
      </c>
    </row>
    <row r="260" spans="1:9" s="65" customFormat="1" ht="90.75" customHeight="1">
      <c r="A260" s="525" t="s">
        <v>3215</v>
      </c>
      <c r="B260" s="525" t="s">
        <v>3216</v>
      </c>
      <c r="C260" s="149" t="s">
        <v>132</v>
      </c>
      <c r="D260" s="524" t="s">
        <v>3211</v>
      </c>
      <c r="E260" s="149" t="s">
        <v>3212</v>
      </c>
      <c r="F260" s="522" t="s">
        <v>893</v>
      </c>
      <c r="G260" s="295">
        <v>20</v>
      </c>
      <c r="H260" s="221">
        <v>0</v>
      </c>
      <c r="I260" s="221" t="s">
        <v>2130</v>
      </c>
    </row>
    <row r="261" spans="1:9" s="316" customFormat="1" ht="72">
      <c r="A261" s="525" t="s">
        <v>3217</v>
      </c>
      <c r="B261" s="149" t="s">
        <v>3210</v>
      </c>
      <c r="C261" s="149" t="s">
        <v>132</v>
      </c>
      <c r="D261" s="524" t="s">
        <v>3211</v>
      </c>
      <c r="E261" s="149" t="s">
        <v>3212</v>
      </c>
      <c r="F261" s="522" t="s">
        <v>893</v>
      </c>
      <c r="G261" s="295">
        <v>20</v>
      </c>
      <c r="H261" s="221">
        <v>10</v>
      </c>
      <c r="I261" s="221" t="s">
        <v>2130</v>
      </c>
    </row>
    <row r="262" spans="1:9" s="316" customFormat="1" ht="72">
      <c r="A262" s="526" t="s">
        <v>3218</v>
      </c>
      <c r="B262" s="285" t="s">
        <v>3210</v>
      </c>
      <c r="C262" s="285" t="s">
        <v>132</v>
      </c>
      <c r="D262" s="527" t="s">
        <v>3211</v>
      </c>
      <c r="E262" s="149" t="s">
        <v>3212</v>
      </c>
      <c r="F262" s="522" t="s">
        <v>893</v>
      </c>
      <c r="G262" s="295">
        <v>20</v>
      </c>
      <c r="H262" s="221">
        <v>10</v>
      </c>
      <c r="I262" s="221" t="s">
        <v>2130</v>
      </c>
    </row>
    <row r="263" spans="1:9" s="316" customFormat="1" ht="72">
      <c r="A263" s="525" t="s">
        <v>3219</v>
      </c>
      <c r="B263" s="149" t="s">
        <v>3220</v>
      </c>
      <c r="C263" s="149" t="s">
        <v>132</v>
      </c>
      <c r="D263" s="524" t="s">
        <v>3211</v>
      </c>
      <c r="E263" s="149" t="s">
        <v>3212</v>
      </c>
      <c r="F263" s="522" t="s">
        <v>893</v>
      </c>
      <c r="G263" s="295">
        <v>20</v>
      </c>
      <c r="H263" s="221">
        <v>20</v>
      </c>
      <c r="I263" s="221" t="s">
        <v>2130</v>
      </c>
    </row>
    <row r="264" spans="1:9" s="65" customFormat="1" ht="82.5">
      <c r="A264" s="787" t="s">
        <v>3221</v>
      </c>
      <c r="B264" s="148" t="s">
        <v>3222</v>
      </c>
      <c r="C264" s="148" t="s">
        <v>132</v>
      </c>
      <c r="D264" s="149" t="s">
        <v>3223</v>
      </c>
      <c r="E264" s="148" t="s">
        <v>3224</v>
      </c>
      <c r="F264" s="148" t="s">
        <v>3225</v>
      </c>
      <c r="G264" s="147">
        <v>20</v>
      </c>
      <c r="H264" s="146">
        <v>10</v>
      </c>
      <c r="I264" s="221" t="s">
        <v>2799</v>
      </c>
    </row>
    <row r="265" spans="1:9" s="65" customFormat="1" ht="82.5">
      <c r="A265" s="148" t="s">
        <v>3226</v>
      </c>
      <c r="B265" s="148" t="s">
        <v>3227</v>
      </c>
      <c r="C265" s="296" t="s">
        <v>132</v>
      </c>
      <c r="D265" s="146" t="s">
        <v>3223</v>
      </c>
      <c r="E265" s="148" t="s">
        <v>3224</v>
      </c>
      <c r="F265" s="146" t="s">
        <v>3228</v>
      </c>
      <c r="G265" s="295">
        <v>20</v>
      </c>
      <c r="H265" s="221">
        <v>5</v>
      </c>
      <c r="I265" s="221" t="s">
        <v>2799</v>
      </c>
    </row>
    <row r="266" spans="1:9" s="65" customFormat="1" ht="69">
      <c r="A266" s="148" t="s">
        <v>3229</v>
      </c>
      <c r="B266" s="148" t="s">
        <v>3230</v>
      </c>
      <c r="C266" s="148" t="s">
        <v>132</v>
      </c>
      <c r="D266" s="146" t="s">
        <v>3231</v>
      </c>
      <c r="E266" s="265" t="s">
        <v>790</v>
      </c>
      <c r="F266" s="146" t="s">
        <v>3232</v>
      </c>
      <c r="G266" s="295">
        <v>20</v>
      </c>
      <c r="H266" s="221">
        <v>10</v>
      </c>
      <c r="I266" s="221" t="s">
        <v>2799</v>
      </c>
    </row>
    <row r="267" spans="1:9" s="65" customFormat="1" ht="54.75">
      <c r="A267" s="148" t="s">
        <v>3233</v>
      </c>
      <c r="B267" s="148" t="s">
        <v>3234</v>
      </c>
      <c r="C267" s="148" t="s">
        <v>2178</v>
      </c>
      <c r="D267" s="149" t="s">
        <v>3235</v>
      </c>
      <c r="E267" s="148" t="s">
        <v>3236</v>
      </c>
      <c r="F267" s="148" t="s">
        <v>3164</v>
      </c>
      <c r="G267" s="147">
        <v>20</v>
      </c>
      <c r="H267" s="146">
        <v>3.33</v>
      </c>
      <c r="I267" s="221" t="s">
        <v>2132</v>
      </c>
    </row>
    <row r="268" spans="1:9" s="65" customFormat="1" ht="54.75">
      <c r="A268" s="148" t="s">
        <v>3237</v>
      </c>
      <c r="B268" s="148" t="s">
        <v>3238</v>
      </c>
      <c r="C268" s="296" t="s">
        <v>2178</v>
      </c>
      <c r="D268" s="146" t="s">
        <v>3235</v>
      </c>
      <c r="E268" s="265" t="s">
        <v>3236</v>
      </c>
      <c r="F268" s="334" t="s">
        <v>3164</v>
      </c>
      <c r="G268" s="295">
        <v>20</v>
      </c>
      <c r="H268" s="221">
        <v>2.85</v>
      </c>
      <c r="I268" s="221" t="s">
        <v>2132</v>
      </c>
    </row>
    <row r="269" spans="1:9" s="65" customFormat="1" ht="41.25">
      <c r="A269" s="148" t="s">
        <v>3239</v>
      </c>
      <c r="B269" s="148" t="s">
        <v>3240</v>
      </c>
      <c r="C269" s="148" t="s">
        <v>2178</v>
      </c>
      <c r="D269" s="146" t="s">
        <v>3235</v>
      </c>
      <c r="E269" s="265" t="s">
        <v>3236</v>
      </c>
      <c r="F269" s="146" t="s">
        <v>3164</v>
      </c>
      <c r="G269" s="295">
        <v>20</v>
      </c>
      <c r="H269" s="221">
        <v>3.33</v>
      </c>
      <c r="I269" s="221" t="s">
        <v>2132</v>
      </c>
    </row>
    <row r="270" spans="1:9" s="65" customFormat="1" ht="41.25">
      <c r="A270" s="148" t="s">
        <v>3241</v>
      </c>
      <c r="B270" s="148" t="s">
        <v>3242</v>
      </c>
      <c r="C270" s="148" t="s">
        <v>2178</v>
      </c>
      <c r="D270" s="146" t="s">
        <v>3235</v>
      </c>
      <c r="E270" s="265" t="s">
        <v>3236</v>
      </c>
      <c r="F270" s="146" t="s">
        <v>3164</v>
      </c>
      <c r="G270" s="295">
        <v>20</v>
      </c>
      <c r="H270" s="221">
        <v>3.33</v>
      </c>
      <c r="I270" s="221" t="s">
        <v>2132</v>
      </c>
    </row>
    <row r="271" spans="1:9" s="65" customFormat="1" ht="69">
      <c r="A271" s="148" t="s">
        <v>3243</v>
      </c>
      <c r="B271" s="148" t="s">
        <v>3244</v>
      </c>
      <c r="C271" s="148" t="s">
        <v>2178</v>
      </c>
      <c r="D271" s="146" t="s">
        <v>3235</v>
      </c>
      <c r="E271" s="265" t="s">
        <v>3236</v>
      </c>
      <c r="F271" s="146" t="s">
        <v>3242</v>
      </c>
      <c r="G271" s="295">
        <v>20</v>
      </c>
      <c r="H271" s="221">
        <v>2.22</v>
      </c>
      <c r="I271" s="221" t="s">
        <v>2132</v>
      </c>
    </row>
    <row r="272" spans="1:9" s="65" customFormat="1" ht="138">
      <c r="A272" s="148" t="s">
        <v>3183</v>
      </c>
      <c r="B272" s="148" t="s">
        <v>3184</v>
      </c>
      <c r="C272" s="148" t="s">
        <v>311</v>
      </c>
      <c r="D272" s="149" t="s">
        <v>3185</v>
      </c>
      <c r="E272" s="265" t="s">
        <v>2717</v>
      </c>
      <c r="F272" s="148" t="s">
        <v>3186</v>
      </c>
      <c r="G272" s="147">
        <v>20</v>
      </c>
      <c r="H272" s="146">
        <v>0</v>
      </c>
      <c r="I272" s="221" t="s">
        <v>2136</v>
      </c>
    </row>
    <row r="273" spans="1:9" s="65" customFormat="1" ht="123.75">
      <c r="A273" s="148" t="s">
        <v>3187</v>
      </c>
      <c r="B273" s="148" t="s">
        <v>3188</v>
      </c>
      <c r="C273" s="148" t="s">
        <v>311</v>
      </c>
      <c r="D273" s="149" t="s">
        <v>3185</v>
      </c>
      <c r="E273" s="265" t="s">
        <v>2717</v>
      </c>
      <c r="F273" s="148" t="s">
        <v>3186</v>
      </c>
      <c r="G273" s="147">
        <v>20</v>
      </c>
      <c r="H273" s="146">
        <v>0</v>
      </c>
      <c r="I273" s="221" t="s">
        <v>2136</v>
      </c>
    </row>
    <row r="274" spans="1:9" s="65" customFormat="1" ht="123.75">
      <c r="A274" s="148" t="s">
        <v>3245</v>
      </c>
      <c r="B274" s="148" t="s">
        <v>3246</v>
      </c>
      <c r="C274" s="148" t="s">
        <v>311</v>
      </c>
      <c r="D274" s="149" t="s">
        <v>3185</v>
      </c>
      <c r="E274" s="265" t="s">
        <v>2717</v>
      </c>
      <c r="F274" s="148" t="s">
        <v>3186</v>
      </c>
      <c r="G274" s="147">
        <v>20</v>
      </c>
      <c r="H274" s="146">
        <v>0</v>
      </c>
      <c r="I274" s="221" t="s">
        <v>2136</v>
      </c>
    </row>
    <row r="275" spans="1:9" s="65" customFormat="1" ht="96">
      <c r="A275" s="148" t="s">
        <v>3189</v>
      </c>
      <c r="B275" s="148" t="s">
        <v>3190</v>
      </c>
      <c r="C275" s="148" t="s">
        <v>311</v>
      </c>
      <c r="D275" s="146" t="s">
        <v>3191</v>
      </c>
      <c r="E275" s="148" t="s">
        <v>904</v>
      </c>
      <c r="F275" s="744" t="s">
        <v>837</v>
      </c>
      <c r="G275" s="295">
        <v>20</v>
      </c>
      <c r="H275" s="221">
        <v>5</v>
      </c>
      <c r="I275" s="221" t="s">
        <v>2136</v>
      </c>
    </row>
    <row r="276" spans="1:9" s="65" customFormat="1" ht="96">
      <c r="A276" s="148" t="s">
        <v>3192</v>
      </c>
      <c r="B276" s="148" t="s">
        <v>3190</v>
      </c>
      <c r="C276" s="148" t="s">
        <v>311</v>
      </c>
      <c r="D276" s="146" t="s">
        <v>3191</v>
      </c>
      <c r="E276" s="148" t="s">
        <v>904</v>
      </c>
      <c r="F276" s="744" t="s">
        <v>837</v>
      </c>
      <c r="G276" s="295">
        <v>20</v>
      </c>
      <c r="H276" s="221">
        <v>5</v>
      </c>
      <c r="I276" s="221" t="s">
        <v>2136</v>
      </c>
    </row>
    <row r="277" spans="1:9" s="65" customFormat="1" ht="96">
      <c r="A277" s="148" t="s">
        <v>3193</v>
      </c>
      <c r="B277" s="148" t="s">
        <v>3190</v>
      </c>
      <c r="C277" s="148" t="s">
        <v>311</v>
      </c>
      <c r="D277" s="146" t="s">
        <v>3191</v>
      </c>
      <c r="E277" s="148" t="s">
        <v>904</v>
      </c>
      <c r="F277" s="744" t="s">
        <v>837</v>
      </c>
      <c r="G277" s="295">
        <v>20</v>
      </c>
      <c r="H277" s="221">
        <v>5</v>
      </c>
      <c r="I277" s="221" t="s">
        <v>2136</v>
      </c>
    </row>
    <row r="278" spans="1:9" s="65" customFormat="1" ht="96">
      <c r="A278" s="148" t="s">
        <v>3194</v>
      </c>
      <c r="B278" s="148" t="s">
        <v>3190</v>
      </c>
      <c r="C278" s="148" t="s">
        <v>311</v>
      </c>
      <c r="D278" s="146" t="s">
        <v>3191</v>
      </c>
      <c r="E278" s="148" t="s">
        <v>904</v>
      </c>
      <c r="F278" s="744" t="s">
        <v>837</v>
      </c>
      <c r="G278" s="295">
        <v>20</v>
      </c>
      <c r="H278" s="221">
        <v>5</v>
      </c>
      <c r="I278" s="221" t="s">
        <v>2136</v>
      </c>
    </row>
    <row r="279" spans="1:9" s="65" customFormat="1" ht="82.5">
      <c r="A279" s="171" t="s">
        <v>3173</v>
      </c>
      <c r="B279" s="171" t="s">
        <v>3174</v>
      </c>
      <c r="C279" s="171" t="s">
        <v>3175</v>
      </c>
      <c r="D279" s="172" t="s">
        <v>3176</v>
      </c>
      <c r="E279" s="171" t="s">
        <v>3177</v>
      </c>
      <c r="F279" s="171" t="s">
        <v>3178</v>
      </c>
      <c r="G279" s="194">
        <v>20</v>
      </c>
      <c r="H279" s="173">
        <v>6.66</v>
      </c>
      <c r="I279" s="221" t="s">
        <v>2139</v>
      </c>
    </row>
    <row r="280" spans="1:9" s="65" customFormat="1" ht="41.25">
      <c r="A280" s="171" t="s">
        <v>3179</v>
      </c>
      <c r="B280" s="171" t="s">
        <v>3180</v>
      </c>
      <c r="C280" s="171" t="s">
        <v>3175</v>
      </c>
      <c r="D280" s="172" t="s">
        <v>3247</v>
      </c>
      <c r="E280" s="171" t="s">
        <v>3248</v>
      </c>
      <c r="F280" s="173" t="s">
        <v>3178</v>
      </c>
      <c r="G280" s="194">
        <v>20</v>
      </c>
      <c r="H280" s="192">
        <v>5</v>
      </c>
      <c r="I280" s="221" t="s">
        <v>2139</v>
      </c>
    </row>
    <row r="281" spans="1:9" s="65" customFormat="1" ht="82.5">
      <c r="A281" s="171" t="s">
        <v>3249</v>
      </c>
      <c r="B281" s="171" t="s">
        <v>3250</v>
      </c>
      <c r="C281" s="171" t="s">
        <v>3175</v>
      </c>
      <c r="D281" s="172" t="s">
        <v>3176</v>
      </c>
      <c r="E281" s="171" t="s">
        <v>3177</v>
      </c>
      <c r="F281" s="173" t="s">
        <v>3178</v>
      </c>
      <c r="G281" s="333">
        <v>20</v>
      </c>
      <c r="H281" s="274">
        <v>3.33</v>
      </c>
      <c r="I281" s="221" t="s">
        <v>2139</v>
      </c>
    </row>
    <row r="282" spans="1:9" s="65" customFormat="1" ht="27">
      <c r="A282" s="171" t="s">
        <v>1290</v>
      </c>
      <c r="B282" s="171" t="s">
        <v>1291</v>
      </c>
      <c r="C282" s="171" t="s">
        <v>132</v>
      </c>
      <c r="D282" s="173" t="s">
        <v>1292</v>
      </c>
      <c r="E282" s="277" t="s">
        <v>3105</v>
      </c>
      <c r="F282" s="674">
        <v>43040</v>
      </c>
      <c r="G282" s="194">
        <v>20</v>
      </c>
      <c r="H282" s="173">
        <v>0</v>
      </c>
      <c r="I282" s="221" t="s">
        <v>2141</v>
      </c>
    </row>
    <row r="283" spans="1:9" s="65" customFormat="1" ht="27">
      <c r="A283" s="171" t="s">
        <v>3251</v>
      </c>
      <c r="B283" s="171" t="s">
        <v>3252</v>
      </c>
      <c r="C283" s="332" t="s">
        <v>132</v>
      </c>
      <c r="D283" s="173" t="s">
        <v>1292</v>
      </c>
      <c r="E283" s="277" t="s">
        <v>3105</v>
      </c>
      <c r="F283" s="674" t="s">
        <v>1295</v>
      </c>
      <c r="G283" s="194">
        <v>20</v>
      </c>
      <c r="H283" s="173">
        <v>0</v>
      </c>
      <c r="I283" s="221" t="s">
        <v>2141</v>
      </c>
    </row>
    <row r="284" spans="1:9" s="65" customFormat="1" ht="27">
      <c r="A284" s="171" t="s">
        <v>1293</v>
      </c>
      <c r="B284" s="171" t="s">
        <v>1294</v>
      </c>
      <c r="C284" s="332" t="s">
        <v>132</v>
      </c>
      <c r="D284" s="173" t="s">
        <v>1292</v>
      </c>
      <c r="E284" s="277" t="s">
        <v>3105</v>
      </c>
      <c r="F284" s="173" t="s">
        <v>1295</v>
      </c>
      <c r="G284" s="333">
        <v>20</v>
      </c>
      <c r="H284" s="274">
        <v>0</v>
      </c>
      <c r="I284" s="221" t="s">
        <v>2141</v>
      </c>
    </row>
    <row r="285" spans="1:9" s="65" customFormat="1" ht="69">
      <c r="A285" s="171" t="s">
        <v>1296</v>
      </c>
      <c r="B285" s="171" t="s">
        <v>1297</v>
      </c>
      <c r="C285" s="171" t="s">
        <v>132</v>
      </c>
      <c r="D285" s="173" t="s">
        <v>1298</v>
      </c>
      <c r="E285" s="171"/>
      <c r="F285" s="521">
        <v>43085</v>
      </c>
      <c r="G285" s="333">
        <v>20</v>
      </c>
      <c r="H285" s="274">
        <v>0</v>
      </c>
      <c r="I285" s="221" t="s">
        <v>2141</v>
      </c>
    </row>
    <row r="286" spans="1:9" s="65" customFormat="1" ht="27">
      <c r="A286" s="171" t="s">
        <v>1299</v>
      </c>
      <c r="B286" s="171" t="s">
        <v>1291</v>
      </c>
      <c r="C286" s="171" t="s">
        <v>132</v>
      </c>
      <c r="D286" s="173" t="s">
        <v>1298</v>
      </c>
      <c r="E286" s="171"/>
      <c r="F286" s="521">
        <v>43085</v>
      </c>
      <c r="G286" s="333">
        <v>20</v>
      </c>
      <c r="H286" s="274">
        <v>0</v>
      </c>
      <c r="I286" s="221" t="s">
        <v>2141</v>
      </c>
    </row>
    <row r="287" spans="1:9" s="65" customFormat="1" ht="27">
      <c r="A287" s="171" t="s">
        <v>3253</v>
      </c>
      <c r="B287" s="171" t="s">
        <v>3254</v>
      </c>
      <c r="C287" s="171" t="s">
        <v>132</v>
      </c>
      <c r="D287" s="173" t="s">
        <v>1298</v>
      </c>
      <c r="E287" s="171"/>
      <c r="F287" s="521">
        <v>43085</v>
      </c>
      <c r="G287" s="333">
        <v>20</v>
      </c>
      <c r="H287" s="274">
        <v>0</v>
      </c>
      <c r="I287" s="221" t="s">
        <v>2141</v>
      </c>
    </row>
    <row r="288" spans="1:9" s="65" customFormat="1" ht="27">
      <c r="A288" s="171" t="s">
        <v>3255</v>
      </c>
      <c r="B288" s="171" t="s">
        <v>3256</v>
      </c>
      <c r="C288" s="171" t="s">
        <v>132</v>
      </c>
      <c r="D288" s="173" t="s">
        <v>1298</v>
      </c>
      <c r="E288" s="171"/>
      <c r="F288" s="521">
        <v>43085</v>
      </c>
      <c r="G288" s="333">
        <v>20</v>
      </c>
      <c r="H288" s="274">
        <v>0</v>
      </c>
      <c r="I288" s="221" t="s">
        <v>2141</v>
      </c>
    </row>
    <row r="289" spans="1:9" s="65" customFormat="1" ht="27">
      <c r="A289" s="171" t="s">
        <v>3257</v>
      </c>
      <c r="B289" s="171" t="s">
        <v>3258</v>
      </c>
      <c r="C289" s="171" t="s">
        <v>132</v>
      </c>
      <c r="D289" s="173" t="s">
        <v>1298</v>
      </c>
      <c r="E289" s="171"/>
      <c r="F289" s="521">
        <v>43085</v>
      </c>
      <c r="G289" s="333">
        <v>20</v>
      </c>
      <c r="H289" s="274">
        <v>0</v>
      </c>
      <c r="I289" s="221" t="s">
        <v>2141</v>
      </c>
    </row>
    <row r="290" spans="1:9" s="65" customFormat="1" ht="27">
      <c r="A290" s="171" t="s">
        <v>3259</v>
      </c>
      <c r="B290" s="171" t="s">
        <v>3260</v>
      </c>
      <c r="C290" s="171" t="s">
        <v>132</v>
      </c>
      <c r="D290" s="173" t="s">
        <v>1298</v>
      </c>
      <c r="E290" s="171"/>
      <c r="F290" s="521">
        <v>43085</v>
      </c>
      <c r="G290" s="333">
        <v>20</v>
      </c>
      <c r="H290" s="274">
        <v>0</v>
      </c>
      <c r="I290" s="221" t="s">
        <v>2141</v>
      </c>
    </row>
    <row r="291" spans="1:9" s="65" customFormat="1" ht="41.25">
      <c r="A291" s="171" t="s">
        <v>3261</v>
      </c>
      <c r="B291" s="171" t="s">
        <v>3262</v>
      </c>
      <c r="C291" s="171" t="s">
        <v>132</v>
      </c>
      <c r="D291" s="173" t="s">
        <v>1298</v>
      </c>
      <c r="E291" s="171"/>
      <c r="F291" s="521">
        <v>43085</v>
      </c>
      <c r="G291" s="333">
        <v>20</v>
      </c>
      <c r="H291" s="274">
        <v>0</v>
      </c>
      <c r="I291" s="221" t="s">
        <v>2141</v>
      </c>
    </row>
    <row r="292" spans="1:9" s="65" customFormat="1" ht="27">
      <c r="A292" s="171" t="s">
        <v>3263</v>
      </c>
      <c r="B292" s="171" t="s">
        <v>2141</v>
      </c>
      <c r="C292" s="171" t="s">
        <v>132</v>
      </c>
      <c r="D292" s="173" t="s">
        <v>1298</v>
      </c>
      <c r="E292" s="171"/>
      <c r="F292" s="521">
        <v>43085</v>
      </c>
      <c r="G292" s="333">
        <v>20</v>
      </c>
      <c r="H292" s="274">
        <v>0</v>
      </c>
      <c r="I292" s="221" t="s">
        <v>2141</v>
      </c>
    </row>
    <row r="293" spans="1:9" s="65" customFormat="1" ht="27">
      <c r="A293" s="171" t="s">
        <v>3264</v>
      </c>
      <c r="B293" s="171" t="s">
        <v>3265</v>
      </c>
      <c r="C293" s="171" t="s">
        <v>132</v>
      </c>
      <c r="D293" s="173" t="s">
        <v>1298</v>
      </c>
      <c r="E293" s="171"/>
      <c r="F293" s="521">
        <v>43085</v>
      </c>
      <c r="G293" s="333">
        <v>20</v>
      </c>
      <c r="H293" s="274">
        <v>0</v>
      </c>
      <c r="I293" s="221" t="s">
        <v>2141</v>
      </c>
    </row>
    <row r="294" spans="1:9" s="65" customFormat="1" ht="27">
      <c r="A294" s="171" t="s">
        <v>3266</v>
      </c>
      <c r="B294" s="171" t="s">
        <v>3267</v>
      </c>
      <c r="C294" s="171" t="s">
        <v>132</v>
      </c>
      <c r="D294" s="173" t="s">
        <v>1298</v>
      </c>
      <c r="E294" s="171"/>
      <c r="F294" s="521">
        <v>43085</v>
      </c>
      <c r="G294" s="333">
        <v>20</v>
      </c>
      <c r="H294" s="274">
        <v>0</v>
      </c>
      <c r="I294" s="221" t="s">
        <v>2141</v>
      </c>
    </row>
    <row r="295" spans="1:9" s="65" customFormat="1" ht="69">
      <c r="A295" s="171" t="s">
        <v>3268</v>
      </c>
      <c r="B295" s="171" t="s">
        <v>3269</v>
      </c>
      <c r="C295" s="171" t="s">
        <v>132</v>
      </c>
      <c r="D295" s="173" t="s">
        <v>1298</v>
      </c>
      <c r="E295" s="171"/>
      <c r="F295" s="521">
        <v>43085</v>
      </c>
      <c r="G295" s="333">
        <v>20</v>
      </c>
      <c r="H295" s="274">
        <v>0</v>
      </c>
      <c r="I295" s="221" t="s">
        <v>2141</v>
      </c>
    </row>
    <row r="296" spans="1:9" s="65" customFormat="1" ht="69">
      <c r="A296" s="171" t="s">
        <v>3270</v>
      </c>
      <c r="B296" s="171" t="s">
        <v>3271</v>
      </c>
      <c r="C296" s="171" t="s">
        <v>132</v>
      </c>
      <c r="D296" s="173" t="s">
        <v>1298</v>
      </c>
      <c r="E296" s="171"/>
      <c r="F296" s="521">
        <v>43085</v>
      </c>
      <c r="G296" s="333">
        <v>20</v>
      </c>
      <c r="H296" s="274">
        <v>0</v>
      </c>
      <c r="I296" s="221" t="s">
        <v>2141</v>
      </c>
    </row>
    <row r="297" spans="1:9" s="65" customFormat="1" ht="27">
      <c r="A297" s="171" t="s">
        <v>3272</v>
      </c>
      <c r="B297" s="171" t="s">
        <v>2141</v>
      </c>
      <c r="C297" s="171" t="s">
        <v>132</v>
      </c>
      <c r="D297" s="173" t="s">
        <v>1298</v>
      </c>
      <c r="E297" s="171"/>
      <c r="F297" s="521">
        <v>43085</v>
      </c>
      <c r="G297" s="333">
        <v>20</v>
      </c>
      <c r="H297" s="274">
        <v>0</v>
      </c>
      <c r="I297" s="221" t="s">
        <v>2141</v>
      </c>
    </row>
    <row r="298" spans="1:9" s="65" customFormat="1" ht="27">
      <c r="A298" s="171" t="s">
        <v>3273</v>
      </c>
      <c r="B298" s="171" t="s">
        <v>2141</v>
      </c>
      <c r="C298" s="171" t="s">
        <v>132</v>
      </c>
      <c r="D298" s="173" t="s">
        <v>1298</v>
      </c>
      <c r="E298" s="171"/>
      <c r="F298" s="521">
        <v>43085</v>
      </c>
      <c r="G298" s="333">
        <v>20</v>
      </c>
      <c r="H298" s="274">
        <v>20</v>
      </c>
      <c r="I298" s="221" t="s">
        <v>2141</v>
      </c>
    </row>
    <row r="299" spans="1:9" s="65" customFormat="1" ht="27">
      <c r="A299" s="171" t="s">
        <v>3274</v>
      </c>
      <c r="B299" s="171" t="s">
        <v>2141</v>
      </c>
      <c r="C299" s="171" t="s">
        <v>132</v>
      </c>
      <c r="D299" s="173" t="s">
        <v>1298</v>
      </c>
      <c r="E299" s="171"/>
      <c r="F299" s="521">
        <v>43085</v>
      </c>
      <c r="G299" s="333">
        <v>20</v>
      </c>
      <c r="H299" s="274">
        <v>20</v>
      </c>
      <c r="I299" s="221" t="s">
        <v>2141</v>
      </c>
    </row>
    <row r="300" spans="1:9" s="65" customFormat="1" ht="27">
      <c r="A300" s="171" t="s">
        <v>3275</v>
      </c>
      <c r="B300" s="171" t="s">
        <v>2141</v>
      </c>
      <c r="C300" s="171" t="s">
        <v>132</v>
      </c>
      <c r="D300" s="173" t="s">
        <v>1298</v>
      </c>
      <c r="E300" s="171"/>
      <c r="F300" s="521">
        <v>43085</v>
      </c>
      <c r="G300" s="188">
        <v>20</v>
      </c>
      <c r="H300" s="274">
        <v>20</v>
      </c>
      <c r="I300" s="221" t="s">
        <v>2141</v>
      </c>
    </row>
    <row r="301" spans="1:9" s="65" customFormat="1" ht="41.25">
      <c r="A301" s="171" t="s">
        <v>3276</v>
      </c>
      <c r="B301" s="171" t="s">
        <v>3277</v>
      </c>
      <c r="C301" s="171" t="s">
        <v>132</v>
      </c>
      <c r="D301" s="173" t="s">
        <v>3278</v>
      </c>
      <c r="E301" s="277" t="s">
        <v>3279</v>
      </c>
      <c r="F301" s="173" t="s">
        <v>3280</v>
      </c>
      <c r="G301" s="194">
        <v>20</v>
      </c>
      <c r="H301" s="173">
        <v>0</v>
      </c>
      <c r="I301" s="221" t="s">
        <v>2828</v>
      </c>
    </row>
    <row r="302" spans="1:9" s="65" customFormat="1" ht="41.25">
      <c r="A302" s="171" t="s">
        <v>3281</v>
      </c>
      <c r="B302" s="171" t="s">
        <v>3277</v>
      </c>
      <c r="C302" s="171" t="s">
        <v>132</v>
      </c>
      <c r="D302" s="173" t="s">
        <v>3278</v>
      </c>
      <c r="E302" s="277" t="s">
        <v>3279</v>
      </c>
      <c r="F302" s="173" t="s">
        <v>3282</v>
      </c>
      <c r="G302" s="333">
        <v>20</v>
      </c>
      <c r="H302" s="274">
        <v>0</v>
      </c>
      <c r="I302" s="221" t="s">
        <v>2828</v>
      </c>
    </row>
    <row r="303" spans="1:9" s="65" customFormat="1" ht="57">
      <c r="A303" s="171" t="s">
        <v>3283</v>
      </c>
      <c r="B303" s="171" t="s">
        <v>3277</v>
      </c>
      <c r="C303" s="171" t="s">
        <v>132</v>
      </c>
      <c r="D303" s="173" t="s">
        <v>3284</v>
      </c>
      <c r="E303" s="277" t="s">
        <v>3285</v>
      </c>
      <c r="F303" s="173" t="s">
        <v>3286</v>
      </c>
      <c r="G303" s="333">
        <v>40</v>
      </c>
      <c r="H303" s="274">
        <v>13.33</v>
      </c>
      <c r="I303" s="221" t="s">
        <v>2828</v>
      </c>
    </row>
    <row r="304" spans="1:9" s="65" customFormat="1" ht="54.75" customHeight="1">
      <c r="A304" s="171" t="s">
        <v>3287</v>
      </c>
      <c r="B304" s="171" t="s">
        <v>3277</v>
      </c>
      <c r="C304" s="171" t="s">
        <v>132</v>
      </c>
      <c r="D304" s="173" t="s">
        <v>3288</v>
      </c>
      <c r="E304" s="277" t="s">
        <v>3289</v>
      </c>
      <c r="F304" s="173" t="s">
        <v>3290</v>
      </c>
      <c r="G304" s="333">
        <v>40</v>
      </c>
      <c r="H304" s="274">
        <v>13.33</v>
      </c>
      <c r="I304" s="221" t="s">
        <v>2828</v>
      </c>
    </row>
    <row r="305" spans="1:9" s="65" customFormat="1" ht="54.75">
      <c r="A305" s="171" t="s">
        <v>3291</v>
      </c>
      <c r="B305" s="171" t="s">
        <v>3277</v>
      </c>
      <c r="C305" s="171" t="s">
        <v>132</v>
      </c>
      <c r="D305" s="173" t="s">
        <v>3292</v>
      </c>
      <c r="E305" s="277" t="s">
        <v>3293</v>
      </c>
      <c r="F305" s="173" t="s">
        <v>3294</v>
      </c>
      <c r="G305" s="333">
        <v>20</v>
      </c>
      <c r="H305" s="274">
        <v>0</v>
      </c>
      <c r="I305" s="221" t="s">
        <v>2828</v>
      </c>
    </row>
    <row r="306" spans="1:9" s="65" customFormat="1" ht="41.25">
      <c r="A306" s="171" t="s">
        <v>3295</v>
      </c>
      <c r="B306" s="171" t="s">
        <v>3277</v>
      </c>
      <c r="C306" s="171" t="s">
        <v>132</v>
      </c>
      <c r="D306" s="173" t="s">
        <v>3292</v>
      </c>
      <c r="E306" s="277" t="s">
        <v>3293</v>
      </c>
      <c r="F306" s="173" t="s">
        <v>3296</v>
      </c>
      <c r="G306" s="333">
        <v>20</v>
      </c>
      <c r="H306" s="274">
        <v>0</v>
      </c>
      <c r="I306" s="221" t="s">
        <v>2828</v>
      </c>
    </row>
    <row r="307" spans="1:9" s="65" customFormat="1" ht="41.25">
      <c r="A307" s="171" t="s">
        <v>3297</v>
      </c>
      <c r="B307" s="171" t="s">
        <v>3277</v>
      </c>
      <c r="C307" s="171" t="s">
        <v>3155</v>
      </c>
      <c r="D307" s="173" t="s">
        <v>3298</v>
      </c>
      <c r="E307" s="277" t="s">
        <v>3299</v>
      </c>
      <c r="F307" s="173" t="s">
        <v>3300</v>
      </c>
      <c r="G307" s="333">
        <v>40</v>
      </c>
      <c r="H307" s="274">
        <v>13.33</v>
      </c>
      <c r="I307" s="221" t="s">
        <v>2828</v>
      </c>
    </row>
    <row r="308" spans="1:9" s="65" customFormat="1" ht="41.25">
      <c r="A308" s="171" t="s">
        <v>3301</v>
      </c>
      <c r="B308" s="171" t="s">
        <v>3277</v>
      </c>
      <c r="C308" s="171" t="s">
        <v>3155</v>
      </c>
      <c r="D308" s="173" t="s">
        <v>3302</v>
      </c>
      <c r="E308" s="277" t="s">
        <v>3303</v>
      </c>
      <c r="F308" s="173" t="s">
        <v>3304</v>
      </c>
      <c r="G308" s="333">
        <v>20</v>
      </c>
      <c r="H308" s="274">
        <v>0</v>
      </c>
      <c r="I308" s="221" t="s">
        <v>2828</v>
      </c>
    </row>
    <row r="309" spans="1:9" s="65" customFormat="1" ht="42.75">
      <c r="A309" s="171" t="s">
        <v>2943</v>
      </c>
      <c r="B309" s="171" t="s">
        <v>3277</v>
      </c>
      <c r="C309" s="171" t="s">
        <v>3155</v>
      </c>
      <c r="D309" s="173" t="s">
        <v>2944</v>
      </c>
      <c r="E309" s="277" t="s">
        <v>2945</v>
      </c>
      <c r="F309" s="173" t="s">
        <v>3097</v>
      </c>
      <c r="G309" s="333">
        <v>20</v>
      </c>
      <c r="H309" s="274">
        <v>0</v>
      </c>
      <c r="I309" s="221" t="s">
        <v>2828</v>
      </c>
    </row>
    <row r="310" spans="1:9" s="65" customFormat="1" ht="42.75">
      <c r="A310" s="171" t="s">
        <v>2946</v>
      </c>
      <c r="B310" s="171" t="s">
        <v>3277</v>
      </c>
      <c r="C310" s="171" t="s">
        <v>3155</v>
      </c>
      <c r="D310" s="173" t="s">
        <v>2944</v>
      </c>
      <c r="E310" s="277" t="s">
        <v>2945</v>
      </c>
      <c r="F310" s="173" t="s">
        <v>2947</v>
      </c>
      <c r="G310" s="333">
        <v>20</v>
      </c>
      <c r="H310" s="274">
        <v>0</v>
      </c>
      <c r="I310" s="221" t="s">
        <v>2828</v>
      </c>
    </row>
    <row r="311" spans="1:9" s="65" customFormat="1" ht="42.75">
      <c r="A311" s="171" t="s">
        <v>2948</v>
      </c>
      <c r="B311" s="171" t="s">
        <v>3277</v>
      </c>
      <c r="C311" s="171" t="s">
        <v>3155</v>
      </c>
      <c r="D311" s="173" t="s">
        <v>2944</v>
      </c>
      <c r="E311" s="277" t="s">
        <v>2945</v>
      </c>
      <c r="F311" s="173" t="s">
        <v>2949</v>
      </c>
      <c r="G311" s="333">
        <v>20</v>
      </c>
      <c r="H311" s="274">
        <v>6.66</v>
      </c>
      <c r="I311" s="221" t="s">
        <v>2828</v>
      </c>
    </row>
    <row r="312" spans="1:9" s="65" customFormat="1" ht="54.75" customHeight="1">
      <c r="A312" s="171" t="s">
        <v>2950</v>
      </c>
      <c r="B312" s="171" t="s">
        <v>2951</v>
      </c>
      <c r="C312" s="171" t="s">
        <v>132</v>
      </c>
      <c r="D312" s="173" t="s">
        <v>2944</v>
      </c>
      <c r="E312" s="277" t="s">
        <v>2945</v>
      </c>
      <c r="F312" s="173" t="s">
        <v>2952</v>
      </c>
      <c r="G312" s="333">
        <v>20</v>
      </c>
      <c r="H312" s="274">
        <v>0</v>
      </c>
      <c r="I312" s="221" t="s">
        <v>2828</v>
      </c>
    </row>
    <row r="313" spans="1:9" s="65" customFormat="1" ht="41.25" customHeight="1">
      <c r="A313" s="171" t="s">
        <v>2953</v>
      </c>
      <c r="B313" s="171" t="s">
        <v>2954</v>
      </c>
      <c r="C313" s="171" t="s">
        <v>132</v>
      </c>
      <c r="D313" s="173" t="s">
        <v>2955</v>
      </c>
      <c r="E313" s="277" t="s">
        <v>2956</v>
      </c>
      <c r="F313" s="173" t="s">
        <v>2957</v>
      </c>
      <c r="G313" s="333">
        <v>40</v>
      </c>
      <c r="H313" s="274">
        <v>13.33</v>
      </c>
      <c r="I313" s="221" t="s">
        <v>2828</v>
      </c>
    </row>
    <row r="314" spans="1:9" s="65" customFormat="1" ht="41.25">
      <c r="A314" s="171" t="s">
        <v>2958</v>
      </c>
      <c r="B314" s="171" t="s">
        <v>2954</v>
      </c>
      <c r="C314" s="171" t="s">
        <v>132</v>
      </c>
      <c r="D314" s="173" t="s">
        <v>2959</v>
      </c>
      <c r="E314" s="277" t="s">
        <v>2956</v>
      </c>
      <c r="F314" s="173" t="s">
        <v>2957</v>
      </c>
      <c r="G314" s="333">
        <v>40</v>
      </c>
      <c r="H314" s="274">
        <v>0</v>
      </c>
      <c r="I314" s="221" t="s">
        <v>2828</v>
      </c>
    </row>
    <row r="315" spans="1:9" s="65" customFormat="1" ht="72">
      <c r="A315" s="171" t="s">
        <v>2960</v>
      </c>
      <c r="B315" s="171" t="s">
        <v>2961</v>
      </c>
      <c r="C315" s="171" t="s">
        <v>132</v>
      </c>
      <c r="D315" s="172" t="s">
        <v>2962</v>
      </c>
      <c r="E315" s="277" t="s">
        <v>2963</v>
      </c>
      <c r="F315" s="171" t="s">
        <v>598</v>
      </c>
      <c r="G315" s="194">
        <v>20</v>
      </c>
      <c r="H315" s="173">
        <v>10</v>
      </c>
      <c r="I315" s="221" t="s">
        <v>2140</v>
      </c>
    </row>
    <row r="316" spans="1:9" s="65" customFormat="1" ht="72">
      <c r="A316" s="171" t="s">
        <v>2964</v>
      </c>
      <c r="B316" s="171" t="s">
        <v>2965</v>
      </c>
      <c r="C316" s="332" t="s">
        <v>132</v>
      </c>
      <c r="D316" s="173" t="s">
        <v>2962</v>
      </c>
      <c r="E316" s="277" t="s">
        <v>2966</v>
      </c>
      <c r="F316" s="173" t="s">
        <v>598</v>
      </c>
      <c r="G316" s="333">
        <v>20</v>
      </c>
      <c r="H316" s="274">
        <v>0</v>
      </c>
      <c r="I316" s="221" t="s">
        <v>2140</v>
      </c>
    </row>
    <row r="317" spans="1:9" s="65" customFormat="1" ht="72">
      <c r="A317" s="171" t="s">
        <v>2967</v>
      </c>
      <c r="B317" s="171" t="s">
        <v>2968</v>
      </c>
      <c r="C317" s="171" t="s">
        <v>132</v>
      </c>
      <c r="D317" s="173" t="s">
        <v>2962</v>
      </c>
      <c r="E317" s="277" t="s">
        <v>2966</v>
      </c>
      <c r="F317" s="173" t="s">
        <v>598</v>
      </c>
      <c r="G317" s="333">
        <v>20</v>
      </c>
      <c r="H317" s="274">
        <v>10</v>
      </c>
      <c r="I317" s="221" t="s">
        <v>2140</v>
      </c>
    </row>
    <row r="318" spans="1:9" s="65" customFormat="1" ht="72">
      <c r="A318" s="171" t="s">
        <v>2969</v>
      </c>
      <c r="B318" s="171" t="s">
        <v>2970</v>
      </c>
      <c r="C318" s="171" t="s">
        <v>132</v>
      </c>
      <c r="D318" s="173" t="s">
        <v>2962</v>
      </c>
      <c r="E318" s="277" t="s">
        <v>2966</v>
      </c>
      <c r="F318" s="173" t="s">
        <v>598</v>
      </c>
      <c r="G318" s="333">
        <v>20</v>
      </c>
      <c r="H318" s="274">
        <v>0</v>
      </c>
      <c r="I318" s="221" t="s">
        <v>2140</v>
      </c>
    </row>
    <row r="319" spans="1:9" s="65" customFormat="1" ht="72">
      <c r="A319" s="171" t="s">
        <v>2971</v>
      </c>
      <c r="B319" s="171" t="s">
        <v>2972</v>
      </c>
      <c r="C319" s="171" t="s">
        <v>132</v>
      </c>
      <c r="D319" s="173" t="s">
        <v>2962</v>
      </c>
      <c r="E319" s="277" t="s">
        <v>2966</v>
      </c>
      <c r="F319" s="173" t="s">
        <v>598</v>
      </c>
      <c r="G319" s="188">
        <v>20</v>
      </c>
      <c r="H319" s="274">
        <v>10</v>
      </c>
      <c r="I319" s="221" t="s">
        <v>2140</v>
      </c>
    </row>
    <row r="320" spans="1:9" s="65" customFormat="1" ht="42.75">
      <c r="A320" s="171" t="s">
        <v>2973</v>
      </c>
      <c r="B320" s="171" t="s">
        <v>2974</v>
      </c>
      <c r="C320" s="171" t="s">
        <v>132</v>
      </c>
      <c r="D320" s="173" t="s">
        <v>2975</v>
      </c>
      <c r="E320" s="277" t="s">
        <v>904</v>
      </c>
      <c r="F320" s="173" t="s">
        <v>619</v>
      </c>
      <c r="G320" s="188">
        <v>20</v>
      </c>
      <c r="H320" s="274">
        <v>0</v>
      </c>
      <c r="I320" s="221" t="s">
        <v>2140</v>
      </c>
    </row>
    <row r="321" spans="1:9" s="65" customFormat="1" ht="54.75">
      <c r="A321" s="171" t="s">
        <v>2976</v>
      </c>
      <c r="B321" s="283" t="s">
        <v>2968</v>
      </c>
      <c r="C321" s="283" t="s">
        <v>132</v>
      </c>
      <c r="D321" s="517" t="s">
        <v>2975</v>
      </c>
      <c r="E321" s="518" t="s">
        <v>904</v>
      </c>
      <c r="F321" s="517" t="s">
        <v>619</v>
      </c>
      <c r="G321" s="519">
        <v>20</v>
      </c>
      <c r="H321" s="274">
        <v>10</v>
      </c>
      <c r="I321" s="221" t="s">
        <v>2140</v>
      </c>
    </row>
    <row r="322" spans="1:9" s="65" customFormat="1" ht="57">
      <c r="A322" s="171" t="s">
        <v>2977</v>
      </c>
      <c r="B322" s="632" t="s">
        <v>2978</v>
      </c>
      <c r="C322" s="283" t="s">
        <v>132</v>
      </c>
      <c r="D322" s="283" t="s">
        <v>1060</v>
      </c>
      <c r="E322" s="277" t="s">
        <v>3101</v>
      </c>
      <c r="F322" s="283" t="s">
        <v>3102</v>
      </c>
      <c r="G322" s="405">
        <v>20</v>
      </c>
      <c r="H322" s="274">
        <v>0</v>
      </c>
      <c r="I322" s="221" t="s">
        <v>2140</v>
      </c>
    </row>
    <row r="323" spans="1:9" s="65" customFormat="1" ht="57">
      <c r="A323" s="171" t="s">
        <v>2979</v>
      </c>
      <c r="B323" s="283" t="s">
        <v>2980</v>
      </c>
      <c r="C323" s="283" t="s">
        <v>132</v>
      </c>
      <c r="D323" s="283" t="s">
        <v>2981</v>
      </c>
      <c r="E323" s="277" t="s">
        <v>2982</v>
      </c>
      <c r="F323" s="283" t="s">
        <v>2983</v>
      </c>
      <c r="G323" s="520">
        <v>20</v>
      </c>
      <c r="H323" s="274">
        <v>10</v>
      </c>
      <c r="I323" s="221" t="s">
        <v>2140</v>
      </c>
    </row>
    <row r="324" spans="1:9" s="65" customFormat="1" ht="57">
      <c r="A324" s="171" t="s">
        <v>2984</v>
      </c>
      <c r="B324" s="283" t="s">
        <v>2980</v>
      </c>
      <c r="C324" s="283" t="s">
        <v>132</v>
      </c>
      <c r="D324" s="283" t="s">
        <v>2981</v>
      </c>
      <c r="E324" s="277" t="s">
        <v>2982</v>
      </c>
      <c r="F324" s="283" t="s">
        <v>2983</v>
      </c>
      <c r="G324" s="520">
        <v>20</v>
      </c>
      <c r="H324" s="274">
        <v>10</v>
      </c>
      <c r="I324" s="221" t="s">
        <v>2140</v>
      </c>
    </row>
    <row r="325" spans="1:9" s="65" customFormat="1" ht="41.25">
      <c r="A325" s="283" t="s">
        <v>2985</v>
      </c>
      <c r="B325" s="283" t="s">
        <v>3520</v>
      </c>
      <c r="C325" s="173" t="s">
        <v>132</v>
      </c>
      <c r="D325" s="283" t="s">
        <v>2987</v>
      </c>
      <c r="E325" s="171"/>
      <c r="F325" s="171" t="s">
        <v>2988</v>
      </c>
      <c r="G325" s="194">
        <v>20</v>
      </c>
      <c r="H325" s="173">
        <v>0</v>
      </c>
      <c r="I325" s="221" t="s">
        <v>2134</v>
      </c>
    </row>
    <row r="326" spans="1:9" s="65" customFormat="1" ht="41.25">
      <c r="A326" s="283" t="s">
        <v>2989</v>
      </c>
      <c r="B326" s="283" t="s">
        <v>3520</v>
      </c>
      <c r="C326" s="173" t="s">
        <v>132</v>
      </c>
      <c r="D326" s="283" t="s">
        <v>2987</v>
      </c>
      <c r="E326" s="171"/>
      <c r="F326" s="171" t="s">
        <v>2988</v>
      </c>
      <c r="G326" s="194">
        <v>20</v>
      </c>
      <c r="H326" s="173">
        <v>0</v>
      </c>
      <c r="I326" s="221" t="s">
        <v>2134</v>
      </c>
    </row>
    <row r="327" spans="1:9" s="65" customFormat="1" ht="41.25">
      <c r="A327" s="283" t="s">
        <v>2990</v>
      </c>
      <c r="B327" s="283" t="s">
        <v>3521</v>
      </c>
      <c r="C327" s="173" t="s">
        <v>132</v>
      </c>
      <c r="D327" s="283" t="s">
        <v>2992</v>
      </c>
      <c r="E327" s="171"/>
      <c r="F327" s="171" t="s">
        <v>3178</v>
      </c>
      <c r="G327" s="194">
        <v>20</v>
      </c>
      <c r="H327" s="173">
        <v>0</v>
      </c>
      <c r="I327" s="221" t="s">
        <v>2134</v>
      </c>
    </row>
    <row r="328" spans="1:9" s="65" customFormat="1" ht="54.75">
      <c r="A328" s="283" t="s">
        <v>2993</v>
      </c>
      <c r="B328" s="283" t="s">
        <v>3521</v>
      </c>
      <c r="C328" s="173" t="s">
        <v>132</v>
      </c>
      <c r="D328" s="283" t="s">
        <v>2992</v>
      </c>
      <c r="E328" s="171"/>
      <c r="F328" s="171" t="s">
        <v>3178</v>
      </c>
      <c r="G328" s="194">
        <v>20</v>
      </c>
      <c r="H328" s="173">
        <v>0</v>
      </c>
      <c r="I328" s="221" t="s">
        <v>2134</v>
      </c>
    </row>
    <row r="329" spans="1:9" s="65" customFormat="1" ht="27">
      <c r="A329" s="318" t="s">
        <v>2994</v>
      </c>
      <c r="B329" s="283" t="s">
        <v>3521</v>
      </c>
      <c r="C329" s="173" t="s">
        <v>132</v>
      </c>
      <c r="D329" s="283" t="s">
        <v>2992</v>
      </c>
      <c r="E329" s="171"/>
      <c r="F329" s="171" t="s">
        <v>3178</v>
      </c>
      <c r="G329" s="194">
        <v>20</v>
      </c>
      <c r="H329" s="173">
        <v>0</v>
      </c>
      <c r="I329" s="221" t="s">
        <v>2134</v>
      </c>
    </row>
    <row r="330" spans="1:9" s="65" customFormat="1" ht="41.25">
      <c r="A330" s="171" t="s">
        <v>2995</v>
      </c>
      <c r="B330" s="171" t="s">
        <v>2996</v>
      </c>
      <c r="C330" s="332" t="s">
        <v>132</v>
      </c>
      <c r="D330" s="172" t="s">
        <v>2997</v>
      </c>
      <c r="E330" s="171"/>
      <c r="F330" s="171" t="s">
        <v>2998</v>
      </c>
      <c r="G330" s="194">
        <v>20</v>
      </c>
      <c r="H330" s="173">
        <v>0</v>
      </c>
      <c r="I330" s="221" t="s">
        <v>2134</v>
      </c>
    </row>
    <row r="331" spans="1:9" s="65" customFormat="1" ht="41.25">
      <c r="A331" s="171" t="s">
        <v>2999</v>
      </c>
      <c r="B331" s="171" t="s">
        <v>3000</v>
      </c>
      <c r="C331" s="332" t="s">
        <v>132</v>
      </c>
      <c r="D331" s="172" t="s">
        <v>2997</v>
      </c>
      <c r="E331" s="171"/>
      <c r="F331" s="171" t="s">
        <v>2998</v>
      </c>
      <c r="G331" s="194">
        <v>20</v>
      </c>
      <c r="H331" s="173">
        <v>0</v>
      </c>
      <c r="I331" s="221" t="s">
        <v>2134</v>
      </c>
    </row>
    <row r="332" spans="1:9" s="65" customFormat="1" ht="54.75">
      <c r="A332" s="171" t="s">
        <v>3001</v>
      </c>
      <c r="B332" s="171" t="s">
        <v>3000</v>
      </c>
      <c r="C332" s="332" t="s">
        <v>132</v>
      </c>
      <c r="D332" s="172" t="s">
        <v>2997</v>
      </c>
      <c r="E332" s="171"/>
      <c r="F332" s="171" t="s">
        <v>2998</v>
      </c>
      <c r="G332" s="194">
        <v>20</v>
      </c>
      <c r="H332" s="173">
        <v>0</v>
      </c>
      <c r="I332" s="221" t="s">
        <v>2134</v>
      </c>
    </row>
    <row r="333" spans="1:9" s="65" customFormat="1" ht="41.25">
      <c r="A333" s="171" t="s">
        <v>3002</v>
      </c>
      <c r="B333" s="171" t="s">
        <v>2996</v>
      </c>
      <c r="C333" s="171" t="s">
        <v>132</v>
      </c>
      <c r="D333" s="172" t="s">
        <v>2997</v>
      </c>
      <c r="E333" s="171"/>
      <c r="F333" s="171" t="s">
        <v>2998</v>
      </c>
      <c r="G333" s="194">
        <v>20</v>
      </c>
      <c r="H333" s="173">
        <v>10</v>
      </c>
      <c r="I333" s="221" t="s">
        <v>2134</v>
      </c>
    </row>
    <row r="334" spans="1:9" s="65" customFormat="1" ht="54.75">
      <c r="A334" s="171" t="s">
        <v>3003</v>
      </c>
      <c r="B334" s="171" t="s">
        <v>2996</v>
      </c>
      <c r="C334" s="171" t="s">
        <v>132</v>
      </c>
      <c r="D334" s="172" t="s">
        <v>2997</v>
      </c>
      <c r="E334" s="171"/>
      <c r="F334" s="171" t="s">
        <v>2998</v>
      </c>
      <c r="G334" s="194">
        <v>20</v>
      </c>
      <c r="H334" s="173">
        <v>10</v>
      </c>
      <c r="I334" s="221" t="s">
        <v>2134</v>
      </c>
    </row>
    <row r="335" spans="1:9" s="65" customFormat="1" ht="54.75">
      <c r="A335" s="171" t="s">
        <v>3004</v>
      </c>
      <c r="B335" s="171" t="s">
        <v>3000</v>
      </c>
      <c r="C335" s="171" t="s">
        <v>132</v>
      </c>
      <c r="D335" s="172" t="s">
        <v>2997</v>
      </c>
      <c r="E335" s="171"/>
      <c r="F335" s="171" t="s">
        <v>2998</v>
      </c>
      <c r="G335" s="194">
        <v>20</v>
      </c>
      <c r="H335" s="173">
        <v>10</v>
      </c>
      <c r="I335" s="221" t="s">
        <v>2134</v>
      </c>
    </row>
    <row r="336" spans="1:9" s="65" customFormat="1" ht="41.25">
      <c r="A336" s="171" t="s">
        <v>2999</v>
      </c>
      <c r="B336" s="171" t="s">
        <v>3000</v>
      </c>
      <c r="C336" s="171" t="s">
        <v>132</v>
      </c>
      <c r="D336" s="172" t="s">
        <v>2997</v>
      </c>
      <c r="E336" s="171"/>
      <c r="F336" s="171" t="s">
        <v>2998</v>
      </c>
      <c r="G336" s="194">
        <v>20</v>
      </c>
      <c r="H336" s="173">
        <v>10</v>
      </c>
      <c r="I336" s="221" t="s">
        <v>2134</v>
      </c>
    </row>
    <row r="337" spans="1:9" s="65" customFormat="1" ht="69">
      <c r="A337" s="171" t="s">
        <v>3005</v>
      </c>
      <c r="B337" s="171" t="s">
        <v>3000</v>
      </c>
      <c r="C337" s="171" t="s">
        <v>132</v>
      </c>
      <c r="D337" s="172" t="s">
        <v>2997</v>
      </c>
      <c r="E337" s="171"/>
      <c r="F337" s="171" t="s">
        <v>2998</v>
      </c>
      <c r="G337" s="194">
        <v>20</v>
      </c>
      <c r="H337" s="173">
        <v>10</v>
      </c>
      <c r="I337" s="221" t="s">
        <v>2134</v>
      </c>
    </row>
    <row r="338" spans="1:9" s="65" customFormat="1" ht="41.25">
      <c r="A338" s="171" t="s">
        <v>3006</v>
      </c>
      <c r="B338" s="171" t="s">
        <v>2996</v>
      </c>
      <c r="C338" s="171" t="s">
        <v>132</v>
      </c>
      <c r="D338" s="172" t="s">
        <v>2997</v>
      </c>
      <c r="E338" s="171"/>
      <c r="F338" s="171" t="s">
        <v>2998</v>
      </c>
      <c r="G338" s="194">
        <v>20</v>
      </c>
      <c r="H338" s="173">
        <v>10</v>
      </c>
      <c r="I338" s="221" t="s">
        <v>2134</v>
      </c>
    </row>
    <row r="339" spans="1:9" s="65" customFormat="1" ht="52.5">
      <c r="A339" s="702" t="s">
        <v>2985</v>
      </c>
      <c r="B339" s="702" t="s">
        <v>2986</v>
      </c>
      <c r="C339" s="788" t="s">
        <v>132</v>
      </c>
      <c r="D339" s="702" t="s">
        <v>2987</v>
      </c>
      <c r="E339" s="171"/>
      <c r="F339" s="171" t="s">
        <v>2988</v>
      </c>
      <c r="G339" s="194">
        <v>20</v>
      </c>
      <c r="H339" s="173">
        <v>0</v>
      </c>
      <c r="I339" s="221" t="s">
        <v>2135</v>
      </c>
    </row>
    <row r="340" spans="1:9" s="65" customFormat="1" ht="39">
      <c r="A340" s="702" t="s">
        <v>2989</v>
      </c>
      <c r="B340" s="702" t="s">
        <v>2986</v>
      </c>
      <c r="C340" s="788" t="s">
        <v>132</v>
      </c>
      <c r="D340" s="702" t="s">
        <v>2987</v>
      </c>
      <c r="E340" s="171"/>
      <c r="F340" s="171" t="s">
        <v>2988</v>
      </c>
      <c r="G340" s="194">
        <v>20</v>
      </c>
      <c r="H340" s="173">
        <v>0</v>
      </c>
      <c r="I340" s="221" t="s">
        <v>2135</v>
      </c>
    </row>
    <row r="341" spans="1:9" s="65" customFormat="1" ht="52.5">
      <c r="A341" s="702" t="s">
        <v>2990</v>
      </c>
      <c r="B341" s="702" t="s">
        <v>2991</v>
      </c>
      <c r="C341" s="788" t="s">
        <v>132</v>
      </c>
      <c r="D341" s="702" t="s">
        <v>2992</v>
      </c>
      <c r="E341" s="171"/>
      <c r="F341" s="171" t="s">
        <v>3178</v>
      </c>
      <c r="G341" s="194">
        <v>20</v>
      </c>
      <c r="H341" s="173">
        <v>0</v>
      </c>
      <c r="I341" s="221" t="s">
        <v>2135</v>
      </c>
    </row>
    <row r="342" spans="1:9" s="65" customFormat="1" ht="52.5">
      <c r="A342" s="702" t="s">
        <v>2993</v>
      </c>
      <c r="B342" s="702" t="s">
        <v>2991</v>
      </c>
      <c r="C342" s="788" t="s">
        <v>132</v>
      </c>
      <c r="D342" s="702" t="s">
        <v>2992</v>
      </c>
      <c r="E342" s="171"/>
      <c r="F342" s="171" t="s">
        <v>3178</v>
      </c>
      <c r="G342" s="194">
        <v>20</v>
      </c>
      <c r="H342" s="173">
        <v>0</v>
      </c>
      <c r="I342" s="221" t="s">
        <v>2135</v>
      </c>
    </row>
    <row r="343" spans="1:9" s="65" customFormat="1" ht="39.75">
      <c r="A343" s="789" t="s">
        <v>2994</v>
      </c>
      <c r="B343" s="702" t="s">
        <v>2991</v>
      </c>
      <c r="C343" s="788" t="s">
        <v>132</v>
      </c>
      <c r="D343" s="702" t="s">
        <v>2992</v>
      </c>
      <c r="E343" s="171"/>
      <c r="F343" s="171" t="s">
        <v>3178</v>
      </c>
      <c r="G343" s="194">
        <v>20</v>
      </c>
      <c r="H343" s="173">
        <v>0</v>
      </c>
      <c r="I343" s="221" t="s">
        <v>2135</v>
      </c>
    </row>
    <row r="344" spans="1:9" s="65" customFormat="1" ht="41.25">
      <c r="A344" s="171" t="s">
        <v>2995</v>
      </c>
      <c r="B344" s="171" t="s">
        <v>2996</v>
      </c>
      <c r="C344" s="332" t="s">
        <v>132</v>
      </c>
      <c r="D344" s="172" t="s">
        <v>2997</v>
      </c>
      <c r="E344" s="171"/>
      <c r="F344" s="171" t="s">
        <v>2998</v>
      </c>
      <c r="G344" s="194">
        <v>20</v>
      </c>
      <c r="H344" s="173">
        <v>0</v>
      </c>
      <c r="I344" s="221" t="s">
        <v>2135</v>
      </c>
    </row>
    <row r="345" spans="1:9" s="65" customFormat="1" ht="41.25">
      <c r="A345" s="171" t="s">
        <v>2999</v>
      </c>
      <c r="B345" s="171" t="s">
        <v>3000</v>
      </c>
      <c r="C345" s="332" t="s">
        <v>132</v>
      </c>
      <c r="D345" s="172" t="s">
        <v>2997</v>
      </c>
      <c r="E345" s="171"/>
      <c r="F345" s="171" t="s">
        <v>2998</v>
      </c>
      <c r="G345" s="194">
        <v>20</v>
      </c>
      <c r="H345" s="173">
        <v>0</v>
      </c>
      <c r="I345" s="221" t="s">
        <v>2135</v>
      </c>
    </row>
    <row r="346" spans="1:9" s="65" customFormat="1" ht="54.75">
      <c r="A346" s="171" t="s">
        <v>3001</v>
      </c>
      <c r="B346" s="171" t="s">
        <v>3000</v>
      </c>
      <c r="C346" s="332" t="s">
        <v>132</v>
      </c>
      <c r="D346" s="172" t="s">
        <v>2997</v>
      </c>
      <c r="E346" s="171"/>
      <c r="F346" s="171" t="s">
        <v>2998</v>
      </c>
      <c r="G346" s="194">
        <v>20</v>
      </c>
      <c r="H346" s="173">
        <v>0</v>
      </c>
      <c r="I346" s="221" t="s">
        <v>2135</v>
      </c>
    </row>
    <row r="347" spans="1:9" s="65" customFormat="1" ht="41.25">
      <c r="A347" s="171" t="s">
        <v>3002</v>
      </c>
      <c r="B347" s="171" t="s">
        <v>2996</v>
      </c>
      <c r="C347" s="332" t="s">
        <v>132</v>
      </c>
      <c r="D347" s="172" t="s">
        <v>2997</v>
      </c>
      <c r="E347" s="171"/>
      <c r="F347" s="171" t="s">
        <v>2998</v>
      </c>
      <c r="G347" s="194">
        <v>20</v>
      </c>
      <c r="H347" s="173">
        <v>10</v>
      </c>
      <c r="I347" s="221" t="s">
        <v>2135</v>
      </c>
    </row>
    <row r="348" spans="1:9" s="65" customFormat="1" ht="54.75">
      <c r="A348" s="171" t="s">
        <v>3003</v>
      </c>
      <c r="B348" s="171" t="s">
        <v>2996</v>
      </c>
      <c r="C348" s="332" t="s">
        <v>132</v>
      </c>
      <c r="D348" s="172" t="s">
        <v>2997</v>
      </c>
      <c r="E348" s="171"/>
      <c r="F348" s="171" t="s">
        <v>2998</v>
      </c>
      <c r="G348" s="194">
        <v>20</v>
      </c>
      <c r="H348" s="173">
        <v>10</v>
      </c>
      <c r="I348" s="221" t="s">
        <v>2135</v>
      </c>
    </row>
    <row r="349" spans="1:9" s="65" customFormat="1" ht="54.75">
      <c r="A349" s="171" t="s">
        <v>3004</v>
      </c>
      <c r="B349" s="171" t="s">
        <v>3000</v>
      </c>
      <c r="C349" s="332" t="s">
        <v>132</v>
      </c>
      <c r="D349" s="172" t="s">
        <v>2997</v>
      </c>
      <c r="E349" s="171"/>
      <c r="F349" s="171" t="s">
        <v>2998</v>
      </c>
      <c r="G349" s="194">
        <v>20</v>
      </c>
      <c r="H349" s="173">
        <v>10</v>
      </c>
      <c r="I349" s="221" t="s">
        <v>2135</v>
      </c>
    </row>
    <row r="350" spans="1:9" s="65" customFormat="1" ht="41.25">
      <c r="A350" s="171" t="s">
        <v>2999</v>
      </c>
      <c r="B350" s="171" t="s">
        <v>3000</v>
      </c>
      <c r="C350" s="332" t="s">
        <v>132</v>
      </c>
      <c r="D350" s="172" t="s">
        <v>2997</v>
      </c>
      <c r="E350" s="171"/>
      <c r="F350" s="171" t="s">
        <v>2998</v>
      </c>
      <c r="G350" s="194">
        <v>20</v>
      </c>
      <c r="H350" s="173">
        <v>10</v>
      </c>
      <c r="I350" s="221" t="s">
        <v>2135</v>
      </c>
    </row>
    <row r="351" spans="1:9" s="65" customFormat="1" ht="69">
      <c r="A351" s="171" t="s">
        <v>3005</v>
      </c>
      <c r="B351" s="171" t="s">
        <v>3000</v>
      </c>
      <c r="C351" s="332" t="s">
        <v>132</v>
      </c>
      <c r="D351" s="172" t="s">
        <v>2997</v>
      </c>
      <c r="E351" s="171"/>
      <c r="F351" s="171" t="s">
        <v>2998</v>
      </c>
      <c r="G351" s="194">
        <v>20</v>
      </c>
      <c r="H351" s="173">
        <v>10</v>
      </c>
      <c r="I351" s="221" t="s">
        <v>2135</v>
      </c>
    </row>
    <row r="352" spans="1:9" s="65" customFormat="1" ht="41.25">
      <c r="A352" s="171" t="s">
        <v>3006</v>
      </c>
      <c r="B352" s="171" t="s">
        <v>2996</v>
      </c>
      <c r="C352" s="332" t="s">
        <v>132</v>
      </c>
      <c r="D352" s="172" t="s">
        <v>2997</v>
      </c>
      <c r="E352" s="171"/>
      <c r="F352" s="171" t="s">
        <v>2998</v>
      </c>
      <c r="G352" s="194">
        <v>20</v>
      </c>
      <c r="H352" s="173">
        <v>10</v>
      </c>
      <c r="I352" s="221" t="s">
        <v>2135</v>
      </c>
    </row>
    <row r="353" spans="1:9" s="65" customFormat="1" ht="55.5" customHeight="1">
      <c r="A353" s="148" t="s">
        <v>3007</v>
      </c>
      <c r="B353" s="296" t="s">
        <v>3008</v>
      </c>
      <c r="C353" s="332" t="s">
        <v>132</v>
      </c>
      <c r="D353" s="148" t="s">
        <v>2739</v>
      </c>
      <c r="E353" s="265" t="s">
        <v>2740</v>
      </c>
      <c r="F353" s="201">
        <v>2017</v>
      </c>
      <c r="G353" s="147">
        <v>20</v>
      </c>
      <c r="H353" s="221">
        <f>20/5</f>
        <v>4</v>
      </c>
      <c r="I353" s="221" t="s">
        <v>3070</v>
      </c>
    </row>
    <row r="354" spans="1:9" s="65" customFormat="1" ht="54.75">
      <c r="A354" s="148" t="s">
        <v>3009</v>
      </c>
      <c r="B354" s="148" t="s">
        <v>3010</v>
      </c>
      <c r="C354" s="332" t="s">
        <v>132</v>
      </c>
      <c r="D354" s="148" t="s">
        <v>2739</v>
      </c>
      <c r="E354" s="265" t="s">
        <v>2740</v>
      </c>
      <c r="F354" s="201">
        <v>2017</v>
      </c>
      <c r="G354" s="147">
        <v>20</v>
      </c>
      <c r="H354" s="221">
        <f>20/6</f>
        <v>3.3333333333333335</v>
      </c>
      <c r="I354" s="221" t="s">
        <v>3070</v>
      </c>
    </row>
    <row r="355" spans="1:9" s="65" customFormat="1" ht="69">
      <c r="A355" s="148" t="s">
        <v>3011</v>
      </c>
      <c r="B355" s="148" t="s">
        <v>3012</v>
      </c>
      <c r="C355" s="332" t="s">
        <v>132</v>
      </c>
      <c r="D355" s="148" t="s">
        <v>2739</v>
      </c>
      <c r="E355" s="265" t="s">
        <v>2740</v>
      </c>
      <c r="F355" s="201">
        <v>2017</v>
      </c>
      <c r="G355" s="295">
        <v>20</v>
      </c>
      <c r="H355" s="221">
        <v>2.85</v>
      </c>
      <c r="I355" s="221" t="s">
        <v>3070</v>
      </c>
    </row>
    <row r="356" spans="1:9" s="65" customFormat="1" ht="42.75" customHeight="1">
      <c r="A356" s="148" t="s">
        <v>3013</v>
      </c>
      <c r="B356" s="148" t="s">
        <v>3014</v>
      </c>
      <c r="C356" s="332" t="s">
        <v>132</v>
      </c>
      <c r="D356" s="148" t="s">
        <v>2739</v>
      </c>
      <c r="E356" s="265" t="s">
        <v>2740</v>
      </c>
      <c r="F356" s="201">
        <v>2017</v>
      </c>
      <c r="G356" s="295">
        <v>20</v>
      </c>
      <c r="H356" s="221">
        <v>3.33</v>
      </c>
      <c r="I356" s="221" t="s">
        <v>3070</v>
      </c>
    </row>
    <row r="357" spans="1:9" s="493" customFormat="1" ht="45.75" customHeight="1">
      <c r="A357" s="423" t="s">
        <v>3015</v>
      </c>
      <c r="B357" s="423" t="s">
        <v>3016</v>
      </c>
      <c r="C357" s="790" t="s">
        <v>132</v>
      </c>
      <c r="D357" s="423" t="s">
        <v>2739</v>
      </c>
      <c r="E357" s="791" t="s">
        <v>2740</v>
      </c>
      <c r="F357" s="643">
        <v>2017</v>
      </c>
      <c r="G357" s="792">
        <v>20</v>
      </c>
      <c r="H357" s="793">
        <v>10</v>
      </c>
      <c r="I357" s="793" t="s">
        <v>3070</v>
      </c>
    </row>
    <row r="358" spans="1:9" s="65" customFormat="1" ht="68.25" customHeight="1">
      <c r="A358" s="148" t="s">
        <v>3017</v>
      </c>
      <c r="B358" s="148" t="s">
        <v>3018</v>
      </c>
      <c r="C358" s="332" t="s">
        <v>132</v>
      </c>
      <c r="D358" s="148"/>
      <c r="E358" s="265"/>
      <c r="F358" s="201">
        <v>2017</v>
      </c>
      <c r="G358" s="295">
        <v>20</v>
      </c>
      <c r="H358" s="221">
        <f>20/7</f>
        <v>2.857142857142857</v>
      </c>
      <c r="I358" s="221" t="s">
        <v>3070</v>
      </c>
    </row>
    <row r="359" spans="1:9" s="65" customFormat="1" ht="55.5" customHeight="1">
      <c r="A359" s="148" t="s">
        <v>3523</v>
      </c>
      <c r="B359" s="148" t="s">
        <v>3019</v>
      </c>
      <c r="C359" s="332" t="s">
        <v>132</v>
      </c>
      <c r="D359" s="148" t="s">
        <v>3020</v>
      </c>
      <c r="E359" s="148" t="s">
        <v>3021</v>
      </c>
      <c r="F359" s="201"/>
      <c r="G359" s="295">
        <v>20</v>
      </c>
      <c r="H359" s="221">
        <f>20/6</f>
        <v>3.3333333333333335</v>
      </c>
      <c r="I359" s="221" t="s">
        <v>3070</v>
      </c>
    </row>
    <row r="360" spans="1:9" s="65" customFormat="1" ht="54.75" customHeight="1">
      <c r="A360" s="148" t="s">
        <v>3022</v>
      </c>
      <c r="B360" s="148" t="s">
        <v>3023</v>
      </c>
      <c r="C360" s="332" t="s">
        <v>132</v>
      </c>
      <c r="D360" s="148"/>
      <c r="E360" s="148"/>
      <c r="F360" s="146">
        <v>2017</v>
      </c>
      <c r="G360" s="144">
        <v>20</v>
      </c>
      <c r="H360" s="221">
        <f>20/6</f>
        <v>3.3333333333333335</v>
      </c>
      <c r="I360" s="221" t="s">
        <v>3070</v>
      </c>
    </row>
    <row r="361" spans="1:9" s="65" customFormat="1" ht="110.25">
      <c r="A361" s="148" t="s">
        <v>2737</v>
      </c>
      <c r="B361" s="148" t="s">
        <v>2738</v>
      </c>
      <c r="C361" s="332" t="s">
        <v>1461</v>
      </c>
      <c r="D361" s="148" t="s">
        <v>2739</v>
      </c>
      <c r="E361" s="265" t="s">
        <v>2740</v>
      </c>
      <c r="F361" s="146">
        <v>2017</v>
      </c>
      <c r="G361" s="147">
        <v>20</v>
      </c>
      <c r="H361" s="223">
        <f>20/8</f>
        <v>2.5</v>
      </c>
      <c r="I361" s="221" t="s">
        <v>3070</v>
      </c>
    </row>
    <row r="362" spans="1:9" s="65" customFormat="1" ht="69">
      <c r="A362" s="794" t="s">
        <v>3024</v>
      </c>
      <c r="B362" s="795" t="s">
        <v>2749</v>
      </c>
      <c r="C362" s="171" t="s">
        <v>132</v>
      </c>
      <c r="D362" s="171" t="s">
        <v>3025</v>
      </c>
      <c r="E362" s="171" t="s">
        <v>2751</v>
      </c>
      <c r="F362" s="171" t="s">
        <v>3026</v>
      </c>
      <c r="G362" s="194">
        <v>40</v>
      </c>
      <c r="H362" s="321">
        <v>0</v>
      </c>
      <c r="I362" s="221" t="s">
        <v>2697</v>
      </c>
    </row>
    <row r="363" spans="1:9" s="65" customFormat="1" ht="69">
      <c r="A363" s="781" t="s">
        <v>2752</v>
      </c>
      <c r="B363" s="796" t="s">
        <v>2753</v>
      </c>
      <c r="C363" s="171" t="s">
        <v>132</v>
      </c>
      <c r="D363" s="781" t="s">
        <v>3027</v>
      </c>
      <c r="E363" s="797" t="s">
        <v>2755</v>
      </c>
      <c r="F363" s="173" t="s">
        <v>3028</v>
      </c>
      <c r="G363" s="333">
        <v>40</v>
      </c>
      <c r="H363" s="274">
        <v>0</v>
      </c>
      <c r="I363" s="221" t="s">
        <v>2697</v>
      </c>
    </row>
    <row r="364" spans="1:9" s="65" customFormat="1" ht="118.5">
      <c r="A364" s="171" t="s">
        <v>2756</v>
      </c>
      <c r="B364" s="798" t="s">
        <v>2757</v>
      </c>
      <c r="C364" s="171" t="s">
        <v>132</v>
      </c>
      <c r="D364" s="799" t="s">
        <v>3522</v>
      </c>
      <c r="E364" s="277" t="s">
        <v>425</v>
      </c>
      <c r="F364" s="173" t="s">
        <v>3029</v>
      </c>
      <c r="G364" s="333">
        <v>40</v>
      </c>
      <c r="H364" s="274">
        <v>0</v>
      </c>
      <c r="I364" s="221" t="s">
        <v>2697</v>
      </c>
    </row>
    <row r="365" spans="1:9" s="65" customFormat="1" ht="69">
      <c r="A365" s="795" t="s">
        <v>3030</v>
      </c>
      <c r="B365" s="795" t="s">
        <v>2760</v>
      </c>
      <c r="C365" s="171" t="s">
        <v>132</v>
      </c>
      <c r="D365" s="795" t="s">
        <v>3031</v>
      </c>
      <c r="E365" s="171" t="s">
        <v>425</v>
      </c>
      <c r="F365" s="173" t="s">
        <v>3029</v>
      </c>
      <c r="G365" s="333">
        <v>40</v>
      </c>
      <c r="H365" s="274">
        <v>0</v>
      </c>
      <c r="I365" s="221" t="s">
        <v>2697</v>
      </c>
    </row>
    <row r="366" spans="1:9" s="65" customFormat="1" ht="110.25">
      <c r="A366" s="781" t="s">
        <v>2761</v>
      </c>
      <c r="B366" s="781" t="s">
        <v>2762</v>
      </c>
      <c r="C366" s="171" t="s">
        <v>132</v>
      </c>
      <c r="D366" s="781" t="s">
        <v>2763</v>
      </c>
      <c r="E366" s="800" t="s">
        <v>3032</v>
      </c>
      <c r="F366" s="193" t="s">
        <v>3029</v>
      </c>
      <c r="G366" s="333">
        <v>40</v>
      </c>
      <c r="H366" s="801">
        <v>0</v>
      </c>
      <c r="I366" s="221" t="s">
        <v>2697</v>
      </c>
    </row>
    <row r="367" spans="1:9" s="65" customFormat="1" ht="82.5">
      <c r="A367" s="781" t="s">
        <v>2764</v>
      </c>
      <c r="B367" s="171" t="s">
        <v>2765</v>
      </c>
      <c r="C367" s="171" t="s">
        <v>132</v>
      </c>
      <c r="D367" s="171" t="s">
        <v>3071</v>
      </c>
      <c r="E367" s="800" t="s">
        <v>2767</v>
      </c>
      <c r="F367" s="802" t="s">
        <v>3033</v>
      </c>
      <c r="G367" s="519">
        <v>40</v>
      </c>
      <c r="H367" s="803">
        <v>20</v>
      </c>
      <c r="I367" s="221" t="s">
        <v>2697</v>
      </c>
    </row>
    <row r="368" spans="1:9" s="65" customFormat="1" ht="42.75">
      <c r="A368" s="283" t="s">
        <v>3034</v>
      </c>
      <c r="B368" s="283" t="s">
        <v>2765</v>
      </c>
      <c r="C368" s="283" t="s">
        <v>132</v>
      </c>
      <c r="D368" s="283" t="s">
        <v>3078</v>
      </c>
      <c r="E368" s="277" t="s">
        <v>3079</v>
      </c>
      <c r="F368" s="283" t="s">
        <v>3080</v>
      </c>
      <c r="G368" s="442">
        <v>40</v>
      </c>
      <c r="H368" s="519">
        <v>40</v>
      </c>
      <c r="I368" s="221" t="s">
        <v>2697</v>
      </c>
    </row>
    <row r="369" spans="1:9" s="65" customFormat="1" ht="54.75">
      <c r="A369" s="804" t="s">
        <v>3334</v>
      </c>
      <c r="B369" s="283" t="s">
        <v>3335</v>
      </c>
      <c r="C369" s="283"/>
      <c r="D369" s="283" t="s">
        <v>891</v>
      </c>
      <c r="E369" s="500" t="s">
        <v>1614</v>
      </c>
      <c r="F369" s="405" t="s">
        <v>893</v>
      </c>
      <c r="G369" s="405">
        <v>20</v>
      </c>
      <c r="H369" s="405">
        <v>10</v>
      </c>
      <c r="I369" s="543" t="s">
        <v>3336</v>
      </c>
    </row>
    <row r="370" spans="1:9" s="65" customFormat="1" ht="54.75">
      <c r="A370" s="171" t="s">
        <v>3337</v>
      </c>
      <c r="B370" s="171" t="s">
        <v>3338</v>
      </c>
      <c r="C370" s="171"/>
      <c r="D370" s="173" t="s">
        <v>3339</v>
      </c>
      <c r="E370" s="396" t="s">
        <v>1614</v>
      </c>
      <c r="F370" s="339" t="s">
        <v>893</v>
      </c>
      <c r="G370" s="190">
        <v>20</v>
      </c>
      <c r="H370" s="443">
        <v>6.66</v>
      </c>
      <c r="I370" s="428" t="s">
        <v>3336</v>
      </c>
    </row>
    <row r="371" spans="1:9" s="65" customFormat="1" ht="27">
      <c r="A371" s="171" t="s">
        <v>3340</v>
      </c>
      <c r="B371" s="171" t="s">
        <v>3341</v>
      </c>
      <c r="C371" s="171" t="s">
        <v>1461</v>
      </c>
      <c r="D371" s="173" t="s">
        <v>3340</v>
      </c>
      <c r="E371" s="396"/>
      <c r="F371" s="339" t="s">
        <v>2553</v>
      </c>
      <c r="G371" s="190">
        <v>20</v>
      </c>
      <c r="H371" s="443">
        <v>20</v>
      </c>
      <c r="I371" s="428" t="s">
        <v>3342</v>
      </c>
    </row>
    <row r="372" spans="1:9" s="65" customFormat="1" ht="69">
      <c r="A372" s="148" t="s">
        <v>1249</v>
      </c>
      <c r="B372" s="148" t="s">
        <v>1250</v>
      </c>
      <c r="C372" s="149" t="s">
        <v>311</v>
      </c>
      <c r="D372" s="148" t="s">
        <v>1251</v>
      </c>
      <c r="E372" s="265" t="s">
        <v>1252</v>
      </c>
      <c r="F372" s="148" t="s">
        <v>3537</v>
      </c>
      <c r="G372" s="146">
        <v>40</v>
      </c>
      <c r="H372" s="498">
        <v>40</v>
      </c>
      <c r="I372" s="148" t="s">
        <v>1250</v>
      </c>
    </row>
    <row r="373" spans="1:9" s="65" customFormat="1" ht="197.25" customHeight="1">
      <c r="A373" s="148" t="s">
        <v>982</v>
      </c>
      <c r="B373" s="148" t="s">
        <v>983</v>
      </c>
      <c r="C373" s="149" t="s">
        <v>311</v>
      </c>
      <c r="D373" s="148" t="s">
        <v>3539</v>
      </c>
      <c r="E373" s="271" t="s">
        <v>984</v>
      </c>
      <c r="F373" s="148">
        <v>2017</v>
      </c>
      <c r="G373" s="146">
        <v>20</v>
      </c>
      <c r="H373" s="498">
        <v>5</v>
      </c>
      <c r="I373" s="221" t="s">
        <v>1182</v>
      </c>
    </row>
    <row r="374" spans="1:9" s="65" customFormat="1" ht="192.75">
      <c r="A374" s="148" t="s">
        <v>982</v>
      </c>
      <c r="B374" s="148" t="s">
        <v>983</v>
      </c>
      <c r="C374" s="149" t="s">
        <v>311</v>
      </c>
      <c r="D374" s="148" t="s">
        <v>3539</v>
      </c>
      <c r="E374" s="271" t="s">
        <v>984</v>
      </c>
      <c r="F374" s="148">
        <v>2017</v>
      </c>
      <c r="G374" s="146">
        <v>20</v>
      </c>
      <c r="H374" s="498">
        <v>0</v>
      </c>
      <c r="I374" s="221" t="s">
        <v>1013</v>
      </c>
    </row>
    <row r="375" spans="1:9" s="65" customFormat="1" ht="192.75">
      <c r="A375" s="148" t="s">
        <v>982</v>
      </c>
      <c r="B375" s="148" t="s">
        <v>983</v>
      </c>
      <c r="C375" s="149" t="s">
        <v>311</v>
      </c>
      <c r="D375" s="148" t="s">
        <v>3539</v>
      </c>
      <c r="E375" s="271" t="s">
        <v>984</v>
      </c>
      <c r="F375" s="148">
        <v>2017</v>
      </c>
      <c r="G375" s="146">
        <v>20</v>
      </c>
      <c r="H375" s="498">
        <v>0</v>
      </c>
      <c r="I375" s="221" t="s">
        <v>985</v>
      </c>
    </row>
    <row r="376" spans="1:9" s="65" customFormat="1" ht="123.75">
      <c r="A376" s="148" t="s">
        <v>978</v>
      </c>
      <c r="B376" s="148" t="s">
        <v>980</v>
      </c>
      <c r="C376" s="149" t="s">
        <v>311</v>
      </c>
      <c r="D376" s="148" t="s">
        <v>3539</v>
      </c>
      <c r="E376" s="271" t="s">
        <v>981</v>
      </c>
      <c r="F376" s="148">
        <v>2017</v>
      </c>
      <c r="G376" s="146">
        <v>20</v>
      </c>
      <c r="H376" s="498">
        <v>0</v>
      </c>
      <c r="I376" s="221" t="s">
        <v>985</v>
      </c>
    </row>
    <row r="377" spans="1:9" s="65" customFormat="1" ht="123.75">
      <c r="A377" s="148" t="s">
        <v>978</v>
      </c>
      <c r="B377" s="148" t="s">
        <v>980</v>
      </c>
      <c r="C377" s="149" t="s">
        <v>311</v>
      </c>
      <c r="D377" s="148" t="s">
        <v>3539</v>
      </c>
      <c r="E377" s="271" t="s">
        <v>981</v>
      </c>
      <c r="F377" s="148">
        <v>2017</v>
      </c>
      <c r="G377" s="146">
        <v>20</v>
      </c>
      <c r="H377" s="498">
        <v>0</v>
      </c>
      <c r="I377" s="221" t="s">
        <v>1013</v>
      </c>
    </row>
    <row r="378" spans="1:9" s="65" customFormat="1" ht="123.75">
      <c r="A378" s="148" t="s">
        <v>1010</v>
      </c>
      <c r="B378" s="296" t="s">
        <v>1011</v>
      </c>
      <c r="C378" s="146" t="s">
        <v>311</v>
      </c>
      <c r="D378" s="148" t="s">
        <v>3539</v>
      </c>
      <c r="E378" s="268" t="s">
        <v>1012</v>
      </c>
      <c r="F378" s="267">
        <v>2017</v>
      </c>
      <c r="G378" s="146">
        <v>20</v>
      </c>
      <c r="H378" s="498">
        <v>0</v>
      </c>
      <c r="I378" s="221" t="s">
        <v>1013</v>
      </c>
    </row>
    <row r="379" spans="1:9" s="65" customFormat="1" ht="123.75">
      <c r="A379" s="296" t="s">
        <v>1010</v>
      </c>
      <c r="B379" s="296" t="s">
        <v>1011</v>
      </c>
      <c r="C379" s="732" t="s">
        <v>311</v>
      </c>
      <c r="D379" s="296" t="s">
        <v>3539</v>
      </c>
      <c r="E379" s="268" t="s">
        <v>1012</v>
      </c>
      <c r="F379" s="267">
        <v>2017</v>
      </c>
      <c r="G379" s="732">
        <v>20</v>
      </c>
      <c r="H379" s="805">
        <v>0</v>
      </c>
      <c r="I379" s="806" t="s">
        <v>985</v>
      </c>
    </row>
    <row r="380" spans="1:9" s="65" customFormat="1" ht="123.75">
      <c r="A380" s="296" t="s">
        <v>1010</v>
      </c>
      <c r="B380" s="296" t="s">
        <v>1011</v>
      </c>
      <c r="C380" s="732" t="s">
        <v>311</v>
      </c>
      <c r="D380" s="296" t="s">
        <v>3539</v>
      </c>
      <c r="E380" s="268" t="s">
        <v>1012</v>
      </c>
      <c r="F380" s="267">
        <v>2017</v>
      </c>
      <c r="G380" s="732">
        <v>40</v>
      </c>
      <c r="H380" s="805">
        <v>8</v>
      </c>
      <c r="I380" s="806" t="s">
        <v>3540</v>
      </c>
    </row>
    <row r="381" spans="1:9" s="65" customFormat="1" ht="69">
      <c r="A381" s="148" t="s">
        <v>1300</v>
      </c>
      <c r="B381" s="148" t="s">
        <v>1301</v>
      </c>
      <c r="C381" s="149" t="s">
        <v>311</v>
      </c>
      <c r="D381" s="148" t="s">
        <v>3539</v>
      </c>
      <c r="E381" s="807" t="s">
        <v>1302</v>
      </c>
      <c r="F381" s="148">
        <v>2017</v>
      </c>
      <c r="G381" s="146">
        <v>20</v>
      </c>
      <c r="H381" s="498">
        <v>10</v>
      </c>
      <c r="I381" s="221" t="s">
        <v>1303</v>
      </c>
    </row>
    <row r="382" spans="1:9" s="65" customFormat="1" ht="67.5" customHeight="1">
      <c r="A382" s="148" t="s">
        <v>1341</v>
      </c>
      <c r="B382" s="148" t="s">
        <v>422</v>
      </c>
      <c r="C382" s="149" t="s">
        <v>311</v>
      </c>
      <c r="D382" s="148" t="s">
        <v>423</v>
      </c>
      <c r="E382" s="222" t="s">
        <v>424</v>
      </c>
      <c r="F382" s="148">
        <v>2017</v>
      </c>
      <c r="G382" s="146">
        <v>20</v>
      </c>
      <c r="H382" s="498">
        <v>5</v>
      </c>
      <c r="I382" s="221" t="s">
        <v>428</v>
      </c>
    </row>
    <row r="383" spans="1:9" s="65" customFormat="1" ht="69">
      <c r="A383" s="148" t="s">
        <v>426</v>
      </c>
      <c r="B383" s="148" t="s">
        <v>427</v>
      </c>
      <c r="C383" s="149" t="s">
        <v>311</v>
      </c>
      <c r="D383" s="148" t="s">
        <v>423</v>
      </c>
      <c r="E383" s="222" t="s">
        <v>424</v>
      </c>
      <c r="F383" s="148">
        <v>2017</v>
      </c>
      <c r="G383" s="146">
        <v>20</v>
      </c>
      <c r="H383" s="498">
        <v>6.67</v>
      </c>
      <c r="I383" s="221" t="s">
        <v>428</v>
      </c>
    </row>
    <row r="384" spans="1:9" s="65" customFormat="1" ht="72" customHeight="1">
      <c r="A384" s="296" t="s">
        <v>1341</v>
      </c>
      <c r="B384" s="296" t="s">
        <v>422</v>
      </c>
      <c r="C384" s="285" t="s">
        <v>311</v>
      </c>
      <c r="D384" s="296" t="s">
        <v>423</v>
      </c>
      <c r="E384" s="808" t="s">
        <v>424</v>
      </c>
      <c r="F384" s="296">
        <v>2017</v>
      </c>
      <c r="G384" s="732">
        <v>20</v>
      </c>
      <c r="H384" s="805">
        <v>0</v>
      </c>
      <c r="I384" s="806" t="s">
        <v>2128</v>
      </c>
    </row>
    <row r="385" spans="1:9" s="65" customFormat="1" ht="93" customHeight="1">
      <c r="A385" s="148" t="s">
        <v>2703</v>
      </c>
      <c r="B385" s="148" t="s">
        <v>2913</v>
      </c>
      <c r="C385" s="149" t="s">
        <v>132</v>
      </c>
      <c r="D385" s="148" t="s">
        <v>423</v>
      </c>
      <c r="E385" s="809" t="s">
        <v>2704</v>
      </c>
      <c r="F385" s="148">
        <v>2017</v>
      </c>
      <c r="G385" s="146">
        <v>20</v>
      </c>
      <c r="H385" s="498">
        <v>0</v>
      </c>
      <c r="I385" s="221" t="s">
        <v>2128</v>
      </c>
    </row>
    <row r="386" spans="1:9" s="65" customFormat="1" ht="69" customHeight="1">
      <c r="A386" s="171" t="s">
        <v>2756</v>
      </c>
      <c r="B386" s="798" t="s">
        <v>2757</v>
      </c>
      <c r="C386" s="171" t="s">
        <v>132</v>
      </c>
      <c r="D386" s="148" t="s">
        <v>423</v>
      </c>
      <c r="E386" s="284" t="s">
        <v>425</v>
      </c>
      <c r="F386" s="148">
        <v>2017</v>
      </c>
      <c r="G386" s="146">
        <v>20</v>
      </c>
      <c r="H386" s="498">
        <v>0</v>
      </c>
      <c r="I386" s="221" t="s">
        <v>2697</v>
      </c>
    </row>
    <row r="387" spans="1:9" s="65" customFormat="1" ht="69">
      <c r="A387" s="795" t="s">
        <v>2759</v>
      </c>
      <c r="B387" s="795" t="s">
        <v>2760</v>
      </c>
      <c r="C387" s="171" t="s">
        <v>132</v>
      </c>
      <c r="D387" s="148" t="s">
        <v>423</v>
      </c>
      <c r="E387" s="284" t="s">
        <v>425</v>
      </c>
      <c r="F387" s="148">
        <v>2017</v>
      </c>
      <c r="G387" s="146">
        <v>20</v>
      </c>
      <c r="H387" s="498">
        <v>0</v>
      </c>
      <c r="I387" s="221" t="s">
        <v>2697</v>
      </c>
    </row>
    <row r="388" spans="1:9" s="65" customFormat="1" ht="112.5" customHeight="1">
      <c r="A388" s="781" t="s">
        <v>2761</v>
      </c>
      <c r="B388" s="781" t="s">
        <v>2762</v>
      </c>
      <c r="C388" s="171" t="s">
        <v>132</v>
      </c>
      <c r="D388" s="148" t="s">
        <v>423</v>
      </c>
      <c r="E388" s="284" t="s">
        <v>425</v>
      </c>
      <c r="F388" s="148">
        <v>2017</v>
      </c>
      <c r="G388" s="146">
        <v>20</v>
      </c>
      <c r="H388" s="498">
        <v>0</v>
      </c>
      <c r="I388" s="221" t="s">
        <v>2697</v>
      </c>
    </row>
    <row r="389" spans="1:9" s="65" customFormat="1" ht="69">
      <c r="A389" s="810" t="s">
        <v>2768</v>
      </c>
      <c r="B389" s="810" t="s">
        <v>2769</v>
      </c>
      <c r="C389" s="171" t="s">
        <v>132</v>
      </c>
      <c r="D389" s="148" t="s">
        <v>423</v>
      </c>
      <c r="E389" s="284" t="s">
        <v>425</v>
      </c>
      <c r="F389" s="148">
        <v>2017</v>
      </c>
      <c r="G389" s="146">
        <v>20</v>
      </c>
      <c r="H389" s="498">
        <v>0</v>
      </c>
      <c r="I389" s="221" t="s">
        <v>2697</v>
      </c>
    </row>
    <row r="390" spans="1:9" s="65" customFormat="1" ht="69">
      <c r="A390" s="781" t="s">
        <v>2771</v>
      </c>
      <c r="B390" s="171" t="s">
        <v>2772</v>
      </c>
      <c r="C390" s="171" t="s">
        <v>132</v>
      </c>
      <c r="D390" s="148" t="s">
        <v>423</v>
      </c>
      <c r="E390" s="284" t="s">
        <v>425</v>
      </c>
      <c r="F390" s="148">
        <v>2017</v>
      </c>
      <c r="G390" s="146">
        <v>20</v>
      </c>
      <c r="H390" s="498">
        <v>0</v>
      </c>
      <c r="I390" s="221" t="s">
        <v>2697</v>
      </c>
    </row>
    <row r="391" spans="1:9" s="65" customFormat="1" ht="69">
      <c r="A391" s="283" t="s">
        <v>2773</v>
      </c>
      <c r="B391" s="171" t="s">
        <v>2774</v>
      </c>
      <c r="C391" s="171" t="s">
        <v>132</v>
      </c>
      <c r="D391" s="148" t="s">
        <v>423</v>
      </c>
      <c r="E391" s="284" t="s">
        <v>425</v>
      </c>
      <c r="F391" s="148">
        <v>2017</v>
      </c>
      <c r="G391" s="146">
        <v>20</v>
      </c>
      <c r="H391" s="498">
        <v>0</v>
      </c>
      <c r="I391" s="221" t="s">
        <v>2697</v>
      </c>
    </row>
    <row r="392" spans="1:9" s="65" customFormat="1" ht="69">
      <c r="A392" s="781" t="s">
        <v>2775</v>
      </c>
      <c r="B392" s="171" t="s">
        <v>2776</v>
      </c>
      <c r="C392" s="171" t="s">
        <v>132</v>
      </c>
      <c r="D392" s="148" t="s">
        <v>423</v>
      </c>
      <c r="E392" s="284" t="s">
        <v>425</v>
      </c>
      <c r="F392" s="148">
        <v>2017</v>
      </c>
      <c r="G392" s="146">
        <v>20</v>
      </c>
      <c r="H392" s="498">
        <v>0</v>
      </c>
      <c r="I392" s="221" t="s">
        <v>2697</v>
      </c>
    </row>
    <row r="393" spans="1:9" s="65" customFormat="1" ht="69">
      <c r="A393" s="781" t="s">
        <v>2777</v>
      </c>
      <c r="B393" s="171" t="s">
        <v>2778</v>
      </c>
      <c r="C393" s="171" t="s">
        <v>132</v>
      </c>
      <c r="D393" s="148" t="s">
        <v>423</v>
      </c>
      <c r="E393" s="284" t="s">
        <v>425</v>
      </c>
      <c r="F393" s="148">
        <v>2017</v>
      </c>
      <c r="G393" s="146">
        <v>20</v>
      </c>
      <c r="H393" s="498">
        <v>0</v>
      </c>
      <c r="I393" s="221" t="s">
        <v>2697</v>
      </c>
    </row>
    <row r="394" spans="1:9" s="65" customFormat="1" ht="69">
      <c r="A394" s="781" t="s">
        <v>2779</v>
      </c>
      <c r="B394" s="171" t="s">
        <v>2780</v>
      </c>
      <c r="C394" s="171" t="s">
        <v>132</v>
      </c>
      <c r="D394" s="148" t="s">
        <v>423</v>
      </c>
      <c r="E394" s="284" t="s">
        <v>425</v>
      </c>
      <c r="F394" s="148">
        <v>2017</v>
      </c>
      <c r="G394" s="146">
        <v>20</v>
      </c>
      <c r="H394" s="498">
        <v>0</v>
      </c>
      <c r="I394" s="221" t="s">
        <v>2697</v>
      </c>
    </row>
    <row r="395" spans="1:9" s="65" customFormat="1" ht="69">
      <c r="A395" s="171" t="s">
        <v>2781</v>
      </c>
      <c r="B395" s="171" t="s">
        <v>2782</v>
      </c>
      <c r="C395" s="171" t="s">
        <v>132</v>
      </c>
      <c r="D395" s="148" t="s">
        <v>423</v>
      </c>
      <c r="E395" s="284" t="s">
        <v>425</v>
      </c>
      <c r="F395" s="148">
        <v>2017</v>
      </c>
      <c r="G395" s="146">
        <v>20</v>
      </c>
      <c r="H395" s="498">
        <v>0</v>
      </c>
      <c r="I395" s="221" t="s">
        <v>2697</v>
      </c>
    </row>
    <row r="396" spans="1:9" s="65" customFormat="1" ht="72">
      <c r="A396" s="283" t="s">
        <v>2748</v>
      </c>
      <c r="B396" s="795" t="s">
        <v>2749</v>
      </c>
      <c r="C396" s="171" t="s">
        <v>132</v>
      </c>
      <c r="D396" s="171" t="s">
        <v>2750</v>
      </c>
      <c r="E396" s="284" t="s">
        <v>2751</v>
      </c>
      <c r="F396" s="148">
        <v>2017</v>
      </c>
      <c r="G396" s="146">
        <v>40</v>
      </c>
      <c r="H396" s="498">
        <v>0</v>
      </c>
      <c r="I396" s="221" t="s">
        <v>2697</v>
      </c>
    </row>
    <row r="397" spans="1:9" s="65" customFormat="1" ht="69">
      <c r="A397" s="781" t="s">
        <v>2752</v>
      </c>
      <c r="B397" s="796" t="s">
        <v>2753</v>
      </c>
      <c r="C397" s="171" t="s">
        <v>132</v>
      </c>
      <c r="D397" s="781" t="s">
        <v>2754</v>
      </c>
      <c r="E397" s="284" t="s">
        <v>2755</v>
      </c>
      <c r="F397" s="148">
        <v>2017</v>
      </c>
      <c r="G397" s="146">
        <v>40</v>
      </c>
      <c r="H397" s="498">
        <v>0</v>
      </c>
      <c r="I397" s="221" t="s">
        <v>2697</v>
      </c>
    </row>
    <row r="398" spans="1:9" s="65" customFormat="1" ht="82.5">
      <c r="A398" s="283" t="s">
        <v>2764</v>
      </c>
      <c r="B398" s="171" t="s">
        <v>2765</v>
      </c>
      <c r="C398" s="171" t="s">
        <v>132</v>
      </c>
      <c r="D398" s="171" t="s">
        <v>2766</v>
      </c>
      <c r="E398" s="284" t="s">
        <v>2767</v>
      </c>
      <c r="F398" s="148">
        <v>2017</v>
      </c>
      <c r="G398" s="146">
        <v>40</v>
      </c>
      <c r="H398" s="498">
        <v>0</v>
      </c>
      <c r="I398" s="221" t="s">
        <v>2697</v>
      </c>
    </row>
    <row r="399" spans="1:9" s="65" customFormat="1" ht="42.75">
      <c r="A399" s="148" t="s">
        <v>2706</v>
      </c>
      <c r="B399" s="148" t="s">
        <v>2707</v>
      </c>
      <c r="C399" s="146" t="s">
        <v>132</v>
      </c>
      <c r="D399" s="148" t="s">
        <v>2708</v>
      </c>
      <c r="E399" s="271" t="s">
        <v>2709</v>
      </c>
      <c r="F399" s="146">
        <v>2017</v>
      </c>
      <c r="G399" s="146">
        <v>40</v>
      </c>
      <c r="H399" s="498">
        <v>0</v>
      </c>
      <c r="I399" s="574" t="s">
        <v>2130</v>
      </c>
    </row>
    <row r="400" spans="1:9" s="65" customFormat="1" ht="64.5" customHeight="1">
      <c r="A400" s="811" t="s">
        <v>3549</v>
      </c>
      <c r="B400" s="811" t="s">
        <v>3550</v>
      </c>
      <c r="C400" s="283" t="s">
        <v>1542</v>
      </c>
      <c r="D400" s="283" t="s">
        <v>3553</v>
      </c>
      <c r="E400" s="396" t="s">
        <v>3551</v>
      </c>
      <c r="F400" s="405" t="s">
        <v>3552</v>
      </c>
      <c r="G400" s="405">
        <v>20</v>
      </c>
      <c r="H400" s="405">
        <f>G400/2</f>
        <v>10</v>
      </c>
      <c r="I400" s="574" t="s">
        <v>3554</v>
      </c>
    </row>
    <row r="401" spans="1:9" s="65" customFormat="1" ht="96">
      <c r="A401" s="171" t="s">
        <v>3566</v>
      </c>
      <c r="B401" s="171" t="s">
        <v>3567</v>
      </c>
      <c r="C401" s="171" t="s">
        <v>1236</v>
      </c>
      <c r="D401" s="172" t="s">
        <v>483</v>
      </c>
      <c r="E401" s="396" t="s">
        <v>484</v>
      </c>
      <c r="F401" s="171" t="s">
        <v>485</v>
      </c>
      <c r="G401" s="194">
        <v>40</v>
      </c>
      <c r="H401" s="173">
        <v>8</v>
      </c>
      <c r="I401" s="574" t="s">
        <v>1988</v>
      </c>
    </row>
    <row r="402" spans="1:9" s="65" customFormat="1" ht="54.75">
      <c r="A402" s="171" t="s">
        <v>3568</v>
      </c>
      <c r="B402" s="171" t="s">
        <v>1999</v>
      </c>
      <c r="C402" s="171" t="s">
        <v>1236</v>
      </c>
      <c r="D402" s="172" t="s">
        <v>3569</v>
      </c>
      <c r="E402" s="396" t="s">
        <v>3570</v>
      </c>
      <c r="F402" s="171" t="s">
        <v>3571</v>
      </c>
      <c r="G402" s="194">
        <v>40</v>
      </c>
      <c r="H402" s="173">
        <v>40</v>
      </c>
      <c r="I402" s="574" t="s">
        <v>2483</v>
      </c>
    </row>
    <row r="403" spans="1:9" s="65" customFormat="1" ht="69">
      <c r="A403" s="171" t="s">
        <v>3572</v>
      </c>
      <c r="B403" s="171" t="s">
        <v>1999</v>
      </c>
      <c r="C403" s="332" t="s">
        <v>1236</v>
      </c>
      <c r="D403" s="172" t="s">
        <v>3569</v>
      </c>
      <c r="E403" s="396" t="s">
        <v>3570</v>
      </c>
      <c r="F403" s="171" t="s">
        <v>3573</v>
      </c>
      <c r="G403" s="333">
        <v>40</v>
      </c>
      <c r="H403" s="274">
        <v>20</v>
      </c>
      <c r="I403" s="574" t="s">
        <v>2483</v>
      </c>
    </row>
    <row r="404" spans="1:9" s="65" customFormat="1" ht="69">
      <c r="A404" s="171" t="s">
        <v>3574</v>
      </c>
      <c r="B404" s="171" t="s">
        <v>3575</v>
      </c>
      <c r="C404" s="171" t="s">
        <v>1236</v>
      </c>
      <c r="D404" s="172" t="s">
        <v>3569</v>
      </c>
      <c r="E404" s="396" t="s">
        <v>3570</v>
      </c>
      <c r="F404" s="171" t="s">
        <v>3576</v>
      </c>
      <c r="G404" s="333">
        <v>40</v>
      </c>
      <c r="H404" s="274">
        <v>0</v>
      </c>
      <c r="I404" s="574" t="s">
        <v>2483</v>
      </c>
    </row>
    <row r="405" spans="1:9" s="65" customFormat="1" ht="54.75">
      <c r="A405" s="172" t="s">
        <v>3577</v>
      </c>
      <c r="B405" s="171" t="s">
        <v>3578</v>
      </c>
      <c r="C405" s="171" t="s">
        <v>1236</v>
      </c>
      <c r="D405" s="172" t="s">
        <v>3569</v>
      </c>
      <c r="E405" s="396" t="s">
        <v>3570</v>
      </c>
      <c r="F405" s="171" t="s">
        <v>3579</v>
      </c>
      <c r="G405" s="333">
        <v>40</v>
      </c>
      <c r="H405" s="274">
        <v>0</v>
      </c>
      <c r="I405" s="574" t="s">
        <v>2483</v>
      </c>
    </row>
    <row r="406" spans="1:9" s="65" customFormat="1" ht="57.75" customHeight="1">
      <c r="A406" s="172" t="s">
        <v>2112</v>
      </c>
      <c r="B406" s="171" t="s">
        <v>2113</v>
      </c>
      <c r="C406" s="171" t="s">
        <v>1236</v>
      </c>
      <c r="D406" s="172" t="s">
        <v>2114</v>
      </c>
      <c r="E406" s="396" t="s">
        <v>904</v>
      </c>
      <c r="F406" s="171" t="s">
        <v>619</v>
      </c>
      <c r="G406" s="194">
        <v>40</v>
      </c>
      <c r="H406" s="173">
        <v>6.66</v>
      </c>
      <c r="I406" s="574" t="s">
        <v>3580</v>
      </c>
    </row>
    <row r="407" spans="1:9" s="65" customFormat="1" ht="57.75" customHeight="1">
      <c r="A407" s="172" t="s">
        <v>2115</v>
      </c>
      <c r="B407" s="171" t="s">
        <v>2116</v>
      </c>
      <c r="C407" s="171" t="s">
        <v>1236</v>
      </c>
      <c r="D407" s="172" t="s">
        <v>2114</v>
      </c>
      <c r="E407" s="396" t="s">
        <v>904</v>
      </c>
      <c r="F407" s="171" t="s">
        <v>619</v>
      </c>
      <c r="G407" s="194">
        <v>40</v>
      </c>
      <c r="H407" s="274">
        <v>8</v>
      </c>
      <c r="I407" s="574" t="s">
        <v>3580</v>
      </c>
    </row>
    <row r="408" spans="1:9" s="65" customFormat="1" ht="57.75" customHeight="1">
      <c r="A408" s="172" t="s">
        <v>2117</v>
      </c>
      <c r="B408" s="171" t="s">
        <v>2118</v>
      </c>
      <c r="C408" s="171" t="s">
        <v>1236</v>
      </c>
      <c r="D408" s="172" t="s">
        <v>2114</v>
      </c>
      <c r="E408" s="396" t="s">
        <v>904</v>
      </c>
      <c r="F408" s="171" t="s">
        <v>619</v>
      </c>
      <c r="G408" s="333">
        <v>40</v>
      </c>
      <c r="H408" s="274">
        <v>6.6</v>
      </c>
      <c r="I408" s="574" t="s">
        <v>3580</v>
      </c>
    </row>
    <row r="409" spans="1:9" s="65" customFormat="1" ht="54.75">
      <c r="A409" s="148" t="s">
        <v>3233</v>
      </c>
      <c r="B409" s="148" t="s">
        <v>3234</v>
      </c>
      <c r="C409" s="148" t="s">
        <v>2178</v>
      </c>
      <c r="D409" s="149" t="s">
        <v>3235</v>
      </c>
      <c r="E409" s="148" t="s">
        <v>3236</v>
      </c>
      <c r="F409" s="148" t="s">
        <v>3164</v>
      </c>
      <c r="G409" s="147">
        <v>20</v>
      </c>
      <c r="H409" s="146">
        <v>3.33</v>
      </c>
      <c r="I409" s="221" t="s">
        <v>3386</v>
      </c>
    </row>
    <row r="410" spans="1:9" s="65" customFormat="1" ht="14.25">
      <c r="A410" s="533"/>
      <c r="B410" s="533"/>
      <c r="C410" s="533"/>
      <c r="D410" s="568"/>
      <c r="E410" s="533"/>
      <c r="F410" s="533"/>
      <c r="G410" s="573"/>
      <c r="H410" s="580"/>
      <c r="I410" s="569"/>
    </row>
    <row r="411" spans="1:8" ht="14.25">
      <c r="A411" s="50" t="s">
        <v>2</v>
      </c>
      <c r="B411" s="7"/>
      <c r="D411" s="1"/>
      <c r="E411" s="1"/>
      <c r="F411" s="1"/>
      <c r="G411" s="59"/>
      <c r="H411" s="54">
        <f>SUM(H8:H410)</f>
        <v>3803.6538095238066</v>
      </c>
    </row>
    <row r="413" spans="2:9" ht="14.25">
      <c r="B413" s="7"/>
      <c r="G413" s="68"/>
      <c r="H413" s="452"/>
      <c r="I413"/>
    </row>
    <row r="414" spans="1:9" ht="14.25">
      <c r="A414" s="866" t="s">
        <v>12</v>
      </c>
      <c r="B414" s="866"/>
      <c r="C414" s="866"/>
      <c r="D414" s="866"/>
      <c r="E414" s="866"/>
      <c r="F414" s="866"/>
      <c r="G414" s="866"/>
      <c r="H414" s="866"/>
      <c r="I414"/>
    </row>
  </sheetData>
  <sheetProtection selectLockedCells="1"/>
  <autoFilter ref="A7:I411"/>
  <mergeCells count="3">
    <mergeCell ref="A2:H2"/>
    <mergeCell ref="A4:H4"/>
    <mergeCell ref="A414:H414"/>
  </mergeCells>
  <hyperlinks>
    <hyperlink ref="E8" r:id="rId1" display="www.srgm.ro"/>
    <hyperlink ref="E9" r:id="rId2" display="www.srgm.ro"/>
    <hyperlink ref="E10" r:id="rId3" display="www.conferences.ulbsibiu.ro/corimf/about.html"/>
    <hyperlink ref="E11" r:id="rId4" display="www.conferences.ulbsibiu.ro/corimf/about.html"/>
    <hyperlink ref="E12" r:id="rId5" display="www.savinghearts.eu/work-programme"/>
    <hyperlink ref="E17" r:id="rId6" display="www.eadv.org"/>
    <hyperlink ref="E18" r:id="rId7" display="www.eadv.org"/>
    <hyperlink ref="E19" r:id="rId8" display="www.eadv.org"/>
    <hyperlink ref="E20" r:id="rId9" display="www.eadv.org"/>
    <hyperlink ref="E21" r:id="rId10" display="www.eadv.org"/>
    <hyperlink ref="E23" r:id="rId11" display="www.srd.ro"/>
    <hyperlink ref="E25" r:id="rId12" display="http://www.conferences.ulbsibiu.ro/corimf/about.htlm"/>
    <hyperlink ref="E26" r:id="rId13" display="http://www.conferences.ulbsibiu.ro/corimf/about.htlm"/>
    <hyperlink ref="E24" r:id="rId14" display="http://www.conferences.ulbsibiu.ro/corimf/about.htlm "/>
    <hyperlink ref="E22" r:id="rId15" display="www.srd.ro"/>
    <hyperlink ref="E28" r:id="rId16" display="www.srdermato-oncologie.ro"/>
    <hyperlink ref="E27" r:id="rId17" display="www.srdermato-oncologie.ro"/>
    <hyperlink ref="E34" r:id="rId18" display="www.congressrr.ro"/>
    <hyperlink ref="E36" r:id="rId19" display="http://snvgh.ro/program-stiintific/"/>
    <hyperlink ref="E37" r:id="rId20" display="http://conferences.ulbsibiu.ro/corimf/index.html"/>
    <hyperlink ref="E38" r:id="rId21" display="http://conferences.ulbsibiu.ro/corimf/index.html"/>
    <hyperlink ref="E40" r:id="rId22" display="http://conferences.ulbsibiu.ro/corimf/program.html"/>
    <hyperlink ref="E41" r:id="rId23" display="http://conferences.ulbsibiu.ro/corimf/program.html"/>
    <hyperlink ref="E42" r:id="rId24" display="www.atmm.ro"/>
    <hyperlink ref="E43" r:id="rId25" display="https://www.rmn-diagnostica.ro/evenimente/simpozion-actualitati-in-durerea-lombara-dezbateri-si-cazuri-clinice-comentate/"/>
    <hyperlink ref="E39" r:id="rId26" display="www.srrm.ro"/>
    <hyperlink ref="E44" r:id="rId27" display="ece2017@endocrinology.org"/>
    <hyperlink ref="E48" r:id="rId28" display="http://rjn.com.ro/rjn-vol-xvi-suppl-year-2017/"/>
    <hyperlink ref="E50" r:id="rId29" display="http://rjn.com.ro/rjn-vol-xvi-suppl-year-2017/"/>
    <hyperlink ref="E52" r:id="rId30" display="WWW.SRGM.RO"/>
    <hyperlink ref="E53" r:id="rId31" display="WWW.SRGM.RO"/>
    <hyperlink ref="E69" r:id="rId32" display="www.eadv.org"/>
    <hyperlink ref="E70" r:id="rId33" display="www.eadv.org"/>
    <hyperlink ref="E71" r:id="rId34" display="www.eadv.org"/>
    <hyperlink ref="E72" r:id="rId35" display="www.eadv.org"/>
    <hyperlink ref="E73" r:id="rId36" display="www.eadv.org"/>
    <hyperlink ref="E74" r:id="rId37" display="www.srd.ro"/>
    <hyperlink ref="E76" r:id="rId38" display="http://www.conferences.ulbsibiu.ro/corimf/about.htlm"/>
    <hyperlink ref="E77" r:id="rId39" display="http://www.conferences.ulbsibiu.ro/corimf/about.htlm"/>
    <hyperlink ref="E75" r:id="rId40" display="http://www.conferences.ulbsibiu.ro/corimf/about.htlm "/>
    <hyperlink ref="E78" r:id="rId41" display="www.srdermato-oncologie.ro"/>
    <hyperlink ref="E79" r:id="rId42" display="www.srdermato-oncologie.ro"/>
    <hyperlink ref="E80" r:id="rId43" display="http://2017.nutrition-growth.kenes.com/"/>
    <hyperlink ref="E81" r:id="rId44" display="https://eapcongress.com/ "/>
    <hyperlink ref="E82" r:id="rId45" display="https://eapcongress.com/"/>
    <hyperlink ref="E83" r:id="rId46" display="http://www.ineip.org/.../8/9th-excellence-pediatrics-conference-2017"/>
    <hyperlink ref="E85" r:id="rId47" display="http://srim2017.medical-congresses.ro/Content/Media/Program%20congres%20SRIM%202017.pdf"/>
    <hyperlink ref="E86" r:id="rId48" display="http://srim2017.medical-congresses.ro/Content/Media/Program%20congres%20SRIM%202017.pdf"/>
    <hyperlink ref="E98" r:id="rId49" display="www.cnped.ro"/>
    <hyperlink ref="E102" r:id="rId50" display="https://www.neurology.ro/congresele-snr.html"/>
    <hyperlink ref="E89" r:id="rId51" display="http://ascip.ro/index.php?opt=home&amp;titlu=home "/>
    <hyperlink ref="E146" r:id="rId52" display="http://www.conferences.ulbsibiu.ro/corimf/about.html"/>
    <hyperlink ref="E147" r:id="rId53" display="http://www.stomasibiu.wordpress.com/"/>
    <hyperlink ref="E148" r:id="rId54" display="http://www.conferences.ulbsibiu.ro/corimf/about.html"/>
    <hyperlink ref="E152" r:id="rId55" display="http://www.conferences.ulbsibiu.ro/corimf/about.html"/>
    <hyperlink ref="E153" r:id="rId56" display="http://www.conferences.ulbsibiu.ro/corimf/about.html"/>
    <hyperlink ref="E156" r:id="rId57" display="http://www.conferences.ulbsibiu.ro/corimf/about.html"/>
    <hyperlink ref="E157" r:id="rId58" display="www.atmm. ro"/>
    <hyperlink ref="E158" r:id="rId59" display="http://www.conferences.ulbsibiu.ro/corimf/about.html"/>
    <hyperlink ref="E162" r:id="rId60" display="http://www.conferences.ulbsibiu.ro/corimf/about.html"/>
    <hyperlink ref="E163" r:id="rId61" display="http://orl2017.medical-congresses.ro/"/>
    <hyperlink ref="E164" r:id="rId62" display="http://www.conferences.ulbsibiu.ro/corimf/about.html"/>
    <hyperlink ref="E175" r:id="rId63" display="http://www.ch.tuiasi.ro/062conferinte.html"/>
    <hyperlink ref="E176" r:id="rId64" display="http://www.ch.tuiasi.ro/062conferinte.html"/>
    <hyperlink ref="E177" r:id="rId65" display="http://www.ch.tuiasi.ro/062conferinte.html"/>
    <hyperlink ref="E180" r:id="rId66" display="http://cercetare.ulbsibiu.ro/NoapteaCercetatorilor/NC2017/ProgramScurt2017.pdf"/>
    <hyperlink ref="E183" r:id="rId67" display="http://www.ch.tuiasi.ro/062conferinte.html"/>
    <hyperlink ref="E184" r:id="rId68" display="http://www.ch.tuiasi.ro/062conferinte.html"/>
    <hyperlink ref="E190" r:id="rId69" display="http://cercetare.ulbsibiu.ro/NoapteaCercetatorilor/NC2017/ProgramLung2017.PDF"/>
    <hyperlink ref="E191" r:id="rId70" display="http://www.shshi.al/8seec4.html"/>
    <hyperlink ref="E194" r:id="rId71" display="http://www.shshi.al/8seec4.html"/>
    <hyperlink ref="E195" r:id="rId72" display="http://www.shshi.al/8seec4.html"/>
    <hyperlink ref="E196" r:id="rId73" display="http://www.ch.tuiasi.ro/062conferinte.html"/>
    <hyperlink ref="E199" r:id="rId74" display="http://www.ch.tuiasi.ro/062conferinte.html"/>
    <hyperlink ref="E200" r:id="rId75" display="http://www.ch.tuiasi.ro/062conferinte.html"/>
    <hyperlink ref="E201" r:id="rId76" display="http://www.ch.tuiasi.ro/062conferinte.html"/>
    <hyperlink ref="E214" r:id="rId77" display="http://www.ch.tuiasi.ro/062conferinte.html"/>
    <hyperlink ref="E218" r:id="rId78" display="http://conferences.ulbsibiu.ro/corimf/index.html"/>
    <hyperlink ref="E217" r:id="rId79" display="http://conferences.ulbsibiu.ro/corimf/index.html"/>
    <hyperlink ref="E215" r:id="rId80" display="http://cmd-cs.ro/a-2-a-editie-a-congresului-zilele-medicinii-dentare-sibiene/"/>
    <hyperlink ref="E216" r:id="rId81" display="http://cmd-cs.ro/a-2-a-editie-a-congresului-zilele-medicinii-dentare-sibiene/"/>
    <hyperlink ref="E219" r:id="rId82" display="http://cercetare.ulbsibiu.ro/NoapteaCercetatorilor/NC2017/ProgramLung2017.PDF"/>
    <hyperlink ref="E224" r:id="rId83" display="https://cnml.ro/en/program/"/>
    <hyperlink ref="E225" r:id="rId84" display="https://cnml.ro/en/program/"/>
    <hyperlink ref="E226" r:id="rId85" display="https://conferintadebioetica.ro/wp-content/uploads/2017/11/Bioetica2017_program.pdf "/>
    <hyperlink ref="E227" r:id="rId86" display="https://stomasibiu.wordpress.com/"/>
    <hyperlink ref="E228" r:id="rId87" display="http://cmd-cs.ro/a-2-a-editie-a-congresului-zilele-medicinii-dentare-sibiene/"/>
    <hyperlink ref="E229" r:id="rId88" display="http://cmd-cs.ro/a-2-a-editie-a-congresului-zilele-medicinii-dentare-sibiene/"/>
    <hyperlink ref="E230" r:id="rId89" display="http://conferences.ulbsibiu.ro/corimf/index.html"/>
    <hyperlink ref="E231" r:id="rId90" display="http://conferences.ulbsibiu.ro/corimf/index.html"/>
    <hyperlink ref="E232" r:id="rId91" display="https://www.rmn-diagnostica.ro/evenimente/simpozion-actualitati-in-durerea-lombara-dezbateri-si-cazuri-clinice-comentate/"/>
    <hyperlink ref="E233" r:id="rId92" display="http://cercetare.ulbsibiu.ro/NoapteaCercetatorilor/NC2017/ProgramLung2017.PDF"/>
    <hyperlink ref="E197" r:id="rId93" display="http://cercetare.ulbsibiu.ro/NoapteaCercetatorilor/NC2017/ProgramLung2017.PDF"/>
    <hyperlink ref="E198" display="https://www.google.ro/search?q=Asklepios+sibiu+2017&amp;sa=N&amp;dcr=0&amp;tbm=isch&amp;source=iu&amp;ictx=1&amp;fir=M99z8O6ZwwBstM%253A%252Cap-8SqC0-mCNAM%252C_&amp;usg=__JNUlWxIezjjmDq8FitUvguXsaBs%3D&amp;ved=0ahUKEwjSo_7LztzZAhUCKMAKHd-UAM84ChD1AQgxMAE&amp;biw=1304&amp;bih=702#imgrc=M99z8O6Z"/>
    <hyperlink ref="E234" r:id="rId94" display="http://www.ineip.org/.../8/9th-excellence-pediatrics-conference-2017"/>
    <hyperlink ref="E236" r:id="rId95" display="http://conferences.ulbsibiu.ro/corimf/"/>
    <hyperlink ref="E237" r:id="rId96" display="http://conferences.ulbsibiu.ro/corimf/"/>
    <hyperlink ref="E241" r:id="rId97" display="www.conferences.ulbsibiu.ro/corimf/about.html"/>
    <hyperlink ref="E242" r:id="rId98" display="https://cnchirurgie.ro/"/>
    <hyperlink ref="E243" r:id="rId99" display="https://cnchirurgie.ro/"/>
    <hyperlink ref="E248" r:id="rId100" display="http://sruog2017.medical-congresses.ro"/>
    <hyperlink ref="E249" r:id="rId101" display="http://sruog2017.medical-congresses.ro"/>
    <hyperlink ref="E250" r:id="rId102" display="http://conferences.ulbsibiu.ro/corimf/"/>
    <hyperlink ref="E266" r:id="rId103" display="http://conferences.ulbsibiu.ro/corimf/program.html"/>
    <hyperlink ref="E268" r:id="rId104" display="https://cnchirurgie.ro/"/>
    <hyperlink ref="E269" r:id="rId105" display="https://cnchirurgie.ro/"/>
    <hyperlink ref="E270" r:id="rId106" display="https://cnchirurgie.ro/"/>
    <hyperlink ref="E271" r:id="rId107" display="https://cnchirurgie.ro/"/>
    <hyperlink ref="E272" r:id="rId108" display="http://sruog2017.medical-congresses.ro"/>
    <hyperlink ref="E273" r:id="rId109" display="http://sruog2017.medical-congresses.ro"/>
    <hyperlink ref="E274" r:id="rId110" display="http://sruog2017.medical-congresses.ro"/>
    <hyperlink ref="E282" r:id="rId111" display="www.rclso.ro"/>
    <hyperlink ref="E283" r:id="rId112" display="www.rclso.ro"/>
    <hyperlink ref="E284" r:id="rId113" display="www.rclso.ro"/>
    <hyperlink ref="E301" r:id="rId114" display="www.conferintaoftalmologie.ro"/>
    <hyperlink ref="E302" r:id="rId115" display="www.conferintaoftalmologie.ro"/>
    <hyperlink ref="E303" r:id="rId116" display="www.oftalmologia-moldova.com/first-meet"/>
    <hyperlink ref="E305" r:id="rId117" display="www.srccr.ro"/>
    <hyperlink ref="E306" r:id="rId118" display="www.srccr.ro"/>
    <hyperlink ref="E308" r:id="rId119" display="www.oftalmologiaromana.ro"/>
    <hyperlink ref="E309" r:id="rId120" display="www.oftalmologiaromana.ro"/>
    <hyperlink ref="E310:E312" r:id="rId121" display="www.oftalmologiaromana.ro"/>
    <hyperlink ref="E304" r:id="rId122" display="www.soe2017.org"/>
    <hyperlink ref="E307" r:id="rId123" display="www.escrs.org"/>
    <hyperlink ref="E313" r:id="rId124" display="www.eclso.eu"/>
    <hyperlink ref="E314" r:id="rId125" display="www.eclso.eu"/>
    <hyperlink ref="E315" r:id="rId126" display="http://www.romedic.ro/conferinta-nationala-de-chirurgie-2017-0N61488"/>
    <hyperlink ref="E316" r:id="rId127" display="http://www.romedic.ro/conferinta-nationala-de-chirurgie-2017-0N6148"/>
    <hyperlink ref="E317" r:id="rId128" display="http://www.romedic.ro/conferinta-nationala-de-chirurgie-2017-0N6148"/>
    <hyperlink ref="E318" r:id="rId129" display="http://www.romedic.ro/conferinta-nationala-de-chirurgie-2017-0N6148"/>
    <hyperlink ref="E319" r:id="rId130" display="http://www.romedic.ro/conferinta-nationala-de-chirurgie-2017-0N6148"/>
    <hyperlink ref="E320" r:id="rId131" display="http://conferences.ulbsibiu.ro/corimf/"/>
    <hyperlink ref="E321" r:id="rId132" display="http://conferences.ulbsibiu.ro/corimf/"/>
    <hyperlink ref="E322" r:id="rId133" display="http://congresasklepios.ro/cgi-sys/suspendedpage.cgi"/>
    <hyperlink ref="E323" r:id="rId134" display="https://ro-ro.facebook.com/events/2205435603020644/"/>
    <hyperlink ref="E324" r:id="rId135" display="https://ro-ro.facebook.com/events/2205435603020644/"/>
    <hyperlink ref="E353" r:id="rId136" display="www.cnchirurgie.ro"/>
    <hyperlink ref="E354" r:id="rId137" display="www.cnchirurgie.ro"/>
    <hyperlink ref="E355" r:id="rId138" display="www.cnchirurgie.ro"/>
    <hyperlink ref="E356" r:id="rId139" display="www.cnchirurgie.ro"/>
    <hyperlink ref="E357" r:id="rId140" display="www.cnchirurgie.ro"/>
    <hyperlink ref="E361" r:id="rId141" display="www.cnchirurgie.ro"/>
    <hyperlink ref="E363" r:id="rId142" display="http://meetings.ismics.org/abstracts/2017-Cardiac-Track.cgi"/>
    <hyperlink ref="E364" r:id="rId143" display="http://www.srcet.ro/"/>
    <hyperlink ref="E368" r:id="rId144" display="http://apvs.in/wp-content/uploads/2017/06/Day-2.pdf"/>
    <hyperlink ref="E366" r:id="rId145" display="http://heartvalvesociety.org/meeting/abstracts/2017/B48.cgi"/>
    <hyperlink ref="E367" r:id="rId146" display="http://www.veithsymposium.org/viewsession2017.php?site=veith&amp;sid=42"/>
    <hyperlink ref="E192" r:id="rId147" display="http://www.rrml.ro/articole/2017/2017_1_supliment.pdf"/>
    <hyperlink ref="E193" r:id="rId148" display="http://www.rrml.ro/articole/2017/2017_1_supliment.pdf"/>
    <hyperlink ref="E372" r:id="rId149" display="www.falkfoundation.de "/>
    <hyperlink ref="E373" r:id="rId150" display="http://adc.bmj.com/content/102/Suppl_2/A148.2"/>
    <hyperlink ref="E374" r:id="rId151" display="http://adc.bmj.com/content/102/Suppl_2/A148.2"/>
    <hyperlink ref="E375" r:id="rId152" display="http://adc.bmj.com/content/102/Suppl_2/A148.2"/>
    <hyperlink ref="E376" r:id="rId153" display="http://adc.bmj.com/content/102/Suppl_2/A158.2"/>
    <hyperlink ref="E377" r:id="rId154" display="http://adc.bmj.com/content/102/Suppl_2/A158.2"/>
    <hyperlink ref="E383" r:id="rId155" display="http://journals.sagepub.com/doi/full/10.1177/1708538117713396"/>
    <hyperlink ref="E382" r:id="rId156" display="http://journals.sagepub.com/doi/full/10.1177/1708538117713396"/>
    <hyperlink ref="E384" r:id="rId157" display="http://journals.sagepub.com/doi/full/10.1177/1708538117713396"/>
    <hyperlink ref="E386" r:id="rId158" display="http://www.srcet.ro/"/>
    <hyperlink ref="E387" r:id="rId159" display="http://www.srcet.ro/"/>
    <hyperlink ref="E388" r:id="rId160" display="http://www.srcet.ro/"/>
    <hyperlink ref="E389" r:id="rId161" display="http://www.srcet.ro/"/>
    <hyperlink ref="E390" r:id="rId162" display="http://www.srcet.ro/"/>
    <hyperlink ref="E391" r:id="rId163" display="http://www.srcet.ro/"/>
    <hyperlink ref="E392" r:id="rId164" display="http://www.srcet.ro/"/>
    <hyperlink ref="E393" r:id="rId165" display="http://www.srcet.ro/"/>
    <hyperlink ref="E394" r:id="rId166" display="http://www.srcet.ro/"/>
    <hyperlink ref="E395" r:id="rId167" display="http://www.srcet.ro/"/>
    <hyperlink ref="E399" r:id="rId168" display="https://www.mcascientificevents.eu/jens-2017/"/>
    <hyperlink ref="E397" r:id="rId169" display="http://meetings.ismics.org/abstracts/2017-Cardiac-Track.cgi"/>
    <hyperlink ref="E396" r:id="rId170" display="http://www.annalsthoracicsurgery.org/article/S0003-4975(16)31547-8/abstract"/>
    <hyperlink ref="E398" r:id="rId171" display="http://www.veithsymposium.org/viewsession2017.php?site=veith&amp;sid=42"/>
    <hyperlink ref="E400" r:id="rId172" display="www.endoped.ro"/>
    <hyperlink ref="E401" r:id="rId173" display="http://ascip.ro/index.php?opt=home&amp;titlu=home "/>
    <hyperlink ref="E402" r:id="rId174" display="http://archive2017.eusemcongress.org/en/programme/eposterdisplay/"/>
    <hyperlink ref="E403" r:id="rId175" display="http://archive2017.eusemcongress.org/en/programme/eposterdisplay/"/>
    <hyperlink ref="E404" r:id="rId176" display="http://archive2017.eusemcongress.org/en/programme/eposterdisplay/"/>
    <hyperlink ref="E405" r:id="rId177" display="http://archive2017.eusemcongress.org/en/programme/eposterdisplay/"/>
    <hyperlink ref="E406" r:id="rId178" display="http://conferences.ulbsibiu.ro/corimf/"/>
    <hyperlink ref="E407" r:id="rId179" display="http://conferences.ulbsibiu.ro/corimf/"/>
    <hyperlink ref="E408" r:id="rId180" display="http://conferences.ulbsibiu.ro/corimf/"/>
    <hyperlink ref="E235" r:id="rId181" display="http://ascip.ro/index.php?opt=home&amp;titlu=home "/>
  </hyperlinks>
  <printOptions/>
  <pageMargins left="0.7" right="0.7" top="0.75" bottom="0.75" header="0.3" footer="0.3"/>
  <pageSetup horizontalDpi="600" verticalDpi="600" orientation="portrait" paperSize="9" r:id="rId182"/>
</worksheet>
</file>

<file path=xl/worksheets/sheet3.xml><?xml version="1.0" encoding="utf-8"?>
<worksheet xmlns="http://schemas.openxmlformats.org/spreadsheetml/2006/main" xmlns:r="http://schemas.openxmlformats.org/officeDocument/2006/relationships">
  <sheetPr>
    <pageSetUpPr fitToPage="1"/>
  </sheetPr>
  <dimension ref="A2:S144"/>
  <sheetViews>
    <sheetView zoomScale="70" zoomScaleNormal="70" zoomScalePageLayoutView="0" workbookViewId="0" topLeftCell="A139">
      <selection activeCell="U142" sqref="U142"/>
    </sheetView>
  </sheetViews>
  <sheetFormatPr defaultColWidth="9.140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2" width="8.00390625" style="68" customWidth="1"/>
    <col min="13" max="13" width="8.00390625" style="1" customWidth="1"/>
    <col min="14" max="14" width="10.421875" style="1" customWidth="1"/>
    <col min="15" max="15" width="8.7109375" style="1" customWidth="1"/>
    <col min="16" max="16" width="13.8515625" style="1" customWidth="1"/>
    <col min="17" max="17" width="21.00390625" style="68" customWidth="1"/>
    <col min="18" max="19" width="9.140625" style="1" customWidth="1"/>
  </cols>
  <sheetData>
    <row r="2" spans="1:19" s="4" customFormat="1" ht="15">
      <c r="A2" s="818" t="s">
        <v>266</v>
      </c>
      <c r="B2" s="819"/>
      <c r="C2" s="819"/>
      <c r="D2" s="819"/>
      <c r="E2" s="819"/>
      <c r="F2" s="819"/>
      <c r="G2" s="819"/>
      <c r="H2" s="819"/>
      <c r="I2" s="819"/>
      <c r="J2" s="819"/>
      <c r="K2" s="819"/>
      <c r="L2" s="819"/>
      <c r="M2" s="819"/>
      <c r="N2" s="819"/>
      <c r="O2" s="819"/>
      <c r="P2" s="820"/>
      <c r="Q2" s="56"/>
      <c r="R2" s="3"/>
      <c r="S2" s="3"/>
    </row>
    <row r="3" spans="8:19" s="4" customFormat="1" ht="14.25">
      <c r="H3" s="3"/>
      <c r="L3" s="451"/>
      <c r="Q3" s="56"/>
      <c r="R3" s="3"/>
      <c r="S3" s="3"/>
    </row>
    <row r="4" spans="1:19" s="4" customFormat="1" ht="44.25" customHeight="1">
      <c r="A4" s="821" t="s">
        <v>261</v>
      </c>
      <c r="B4" s="821"/>
      <c r="C4" s="821"/>
      <c r="D4" s="821"/>
      <c r="E4" s="821"/>
      <c r="F4" s="821"/>
      <c r="G4" s="821"/>
      <c r="H4" s="821"/>
      <c r="I4" s="821"/>
      <c r="J4" s="821"/>
      <c r="K4" s="821"/>
      <c r="L4" s="821"/>
      <c r="M4" s="821"/>
      <c r="N4" s="821"/>
      <c r="O4" s="821"/>
      <c r="P4" s="821"/>
      <c r="Q4" s="56"/>
      <c r="R4" s="3"/>
      <c r="S4" s="3"/>
    </row>
    <row r="5" spans="1:19" s="4" customFormat="1" ht="15" customHeight="1">
      <c r="A5" s="821" t="s">
        <v>26</v>
      </c>
      <c r="B5" s="821"/>
      <c r="C5" s="821"/>
      <c r="D5" s="821"/>
      <c r="E5" s="821"/>
      <c r="F5" s="821"/>
      <c r="G5" s="821"/>
      <c r="H5" s="821"/>
      <c r="I5" s="821"/>
      <c r="J5" s="821"/>
      <c r="K5" s="821"/>
      <c r="L5" s="821"/>
      <c r="M5" s="821"/>
      <c r="N5" s="821"/>
      <c r="O5" s="821"/>
      <c r="P5" s="821"/>
      <c r="Q5" s="56"/>
      <c r="R5" s="3"/>
      <c r="S5" s="3"/>
    </row>
    <row r="6" spans="1:19" s="4" customFormat="1" ht="27.75" customHeight="1">
      <c r="A6" s="823" t="s">
        <v>61</v>
      </c>
      <c r="B6" s="826"/>
      <c r="C6" s="826"/>
      <c r="D6" s="826"/>
      <c r="E6" s="826"/>
      <c r="F6" s="826"/>
      <c r="G6" s="826"/>
      <c r="H6" s="826"/>
      <c r="I6" s="826"/>
      <c r="J6" s="826"/>
      <c r="K6" s="826"/>
      <c r="L6" s="826"/>
      <c r="M6" s="826"/>
      <c r="N6" s="826"/>
      <c r="O6" s="826"/>
      <c r="P6" s="827"/>
      <c r="Q6" s="56"/>
      <c r="R6" s="3"/>
      <c r="S6" s="3"/>
    </row>
    <row r="7" spans="1:19" s="4" customFormat="1" ht="15" customHeight="1">
      <c r="A7" s="823" t="s">
        <v>55</v>
      </c>
      <c r="B7" s="824"/>
      <c r="C7" s="824"/>
      <c r="D7" s="824"/>
      <c r="E7" s="824"/>
      <c r="F7" s="824"/>
      <c r="G7" s="824"/>
      <c r="H7" s="824"/>
      <c r="I7" s="824"/>
      <c r="J7" s="824"/>
      <c r="K7" s="824"/>
      <c r="L7" s="824"/>
      <c r="M7" s="824"/>
      <c r="N7" s="824"/>
      <c r="O7" s="824"/>
      <c r="P7" s="825"/>
      <c r="Q7" s="56"/>
      <c r="R7" s="3"/>
      <c r="S7" s="3"/>
    </row>
    <row r="8" spans="1:19" s="4" customFormat="1" ht="57.75" customHeight="1">
      <c r="A8" s="822" t="s">
        <v>308</v>
      </c>
      <c r="B8" s="822"/>
      <c r="C8" s="822"/>
      <c r="D8" s="822"/>
      <c r="E8" s="822"/>
      <c r="F8" s="822"/>
      <c r="G8" s="822"/>
      <c r="H8" s="822"/>
      <c r="I8" s="822"/>
      <c r="J8" s="822"/>
      <c r="K8" s="822"/>
      <c r="L8" s="822"/>
      <c r="M8" s="822"/>
      <c r="N8" s="822"/>
      <c r="O8" s="822"/>
      <c r="P8" s="822"/>
      <c r="Q8" s="56"/>
      <c r="R8" s="3"/>
      <c r="S8" s="3"/>
    </row>
    <row r="9" spans="1:19" s="4" customFormat="1" ht="14.25">
      <c r="A9" s="5"/>
      <c r="B9" s="6"/>
      <c r="C9" s="6"/>
      <c r="D9" s="6"/>
      <c r="E9" s="6"/>
      <c r="F9" s="6"/>
      <c r="G9" s="5"/>
      <c r="I9" s="5"/>
      <c r="J9" s="5"/>
      <c r="K9" s="5"/>
      <c r="L9" s="453"/>
      <c r="M9" s="5"/>
      <c r="N9" s="5"/>
      <c r="O9" s="5"/>
      <c r="P9" s="5"/>
      <c r="Q9" s="56"/>
      <c r="R9" s="3"/>
      <c r="S9" s="3"/>
    </row>
    <row r="10" spans="1:19" s="22" customFormat="1" ht="82.5">
      <c r="A10" s="36" t="s">
        <v>0</v>
      </c>
      <c r="B10" s="36" t="s">
        <v>53</v>
      </c>
      <c r="C10" s="36" t="s">
        <v>60</v>
      </c>
      <c r="D10" s="45" t="s">
        <v>5</v>
      </c>
      <c r="E10" s="45" t="s">
        <v>58</v>
      </c>
      <c r="F10" s="45" t="s">
        <v>59</v>
      </c>
      <c r="G10" s="36" t="s">
        <v>306</v>
      </c>
      <c r="H10" s="45" t="s">
        <v>14</v>
      </c>
      <c r="I10" s="45" t="s">
        <v>11</v>
      </c>
      <c r="J10" s="45" t="s">
        <v>304</v>
      </c>
      <c r="K10" s="45" t="s">
        <v>15</v>
      </c>
      <c r="L10" s="45" t="s">
        <v>16</v>
      </c>
      <c r="M10" s="45" t="s">
        <v>262</v>
      </c>
      <c r="N10" s="45" t="s">
        <v>307</v>
      </c>
      <c r="O10" s="36" t="s">
        <v>54</v>
      </c>
      <c r="P10" s="36" t="s">
        <v>7</v>
      </c>
      <c r="Q10" s="89" t="s">
        <v>301</v>
      </c>
      <c r="R10" s="21"/>
      <c r="S10" s="21"/>
    </row>
    <row r="11" spans="1:17" ht="165">
      <c r="A11" s="175" t="s">
        <v>340</v>
      </c>
      <c r="B11" s="175" t="s">
        <v>342</v>
      </c>
      <c r="C11" s="91" t="s">
        <v>311</v>
      </c>
      <c r="D11" s="175" t="s">
        <v>343</v>
      </c>
      <c r="E11" s="177">
        <v>12</v>
      </c>
      <c r="F11" s="170">
        <v>4</v>
      </c>
      <c r="G11" s="177" t="s">
        <v>345</v>
      </c>
      <c r="H11" s="414" t="s">
        <v>346</v>
      </c>
      <c r="I11" s="169" t="s">
        <v>349</v>
      </c>
      <c r="J11" s="169" t="s">
        <v>350</v>
      </c>
      <c r="K11" s="182" t="s">
        <v>351</v>
      </c>
      <c r="L11" s="170">
        <v>2017</v>
      </c>
      <c r="M11" s="170" t="s">
        <v>352</v>
      </c>
      <c r="N11" s="181">
        <v>2956</v>
      </c>
      <c r="O11" s="178">
        <v>500</v>
      </c>
      <c r="P11" s="264">
        <v>500</v>
      </c>
      <c r="Q11" s="97" t="s">
        <v>358</v>
      </c>
    </row>
    <row r="12" spans="1:17" ht="123.75">
      <c r="A12" s="175" t="s">
        <v>341</v>
      </c>
      <c r="B12" s="175" t="s">
        <v>342</v>
      </c>
      <c r="C12" s="91" t="s">
        <v>311</v>
      </c>
      <c r="D12" s="175" t="s">
        <v>344</v>
      </c>
      <c r="E12" s="177">
        <v>161</v>
      </c>
      <c r="F12" s="177">
        <v>1</v>
      </c>
      <c r="G12" s="177" t="s">
        <v>347</v>
      </c>
      <c r="H12" s="169" t="s">
        <v>348</v>
      </c>
      <c r="I12" s="175" t="s">
        <v>353</v>
      </c>
      <c r="J12" s="175" t="s">
        <v>354</v>
      </c>
      <c r="K12" s="180" t="s">
        <v>355</v>
      </c>
      <c r="L12" s="170">
        <v>2017</v>
      </c>
      <c r="M12" s="170" t="s">
        <v>356</v>
      </c>
      <c r="N12" s="170" t="s">
        <v>357</v>
      </c>
      <c r="O12" s="185">
        <v>500</v>
      </c>
      <c r="P12" s="264">
        <v>500</v>
      </c>
      <c r="Q12" s="97" t="s">
        <v>358</v>
      </c>
    </row>
    <row r="13" spans="1:19" s="65" customFormat="1" ht="207">
      <c r="A13" s="148" t="s">
        <v>653</v>
      </c>
      <c r="B13" s="148" t="s">
        <v>654</v>
      </c>
      <c r="C13" s="146" t="s">
        <v>634</v>
      </c>
      <c r="D13" s="148" t="s">
        <v>655</v>
      </c>
      <c r="E13" s="146">
        <v>28</v>
      </c>
      <c r="F13" s="146">
        <v>5</v>
      </c>
      <c r="G13" s="146" t="s">
        <v>656</v>
      </c>
      <c r="H13" s="171" t="s">
        <v>3440</v>
      </c>
      <c r="I13" s="148"/>
      <c r="J13" s="403" t="s">
        <v>658</v>
      </c>
      <c r="K13" s="163" t="s">
        <v>659</v>
      </c>
      <c r="L13" s="146">
        <v>2017</v>
      </c>
      <c r="M13" s="146" t="s">
        <v>660</v>
      </c>
      <c r="N13" s="146">
        <v>0.219</v>
      </c>
      <c r="O13" s="96">
        <v>500</v>
      </c>
      <c r="P13" s="150">
        <v>125</v>
      </c>
      <c r="Q13" s="221" t="s">
        <v>358</v>
      </c>
      <c r="R13" s="32"/>
      <c r="S13" s="32"/>
    </row>
    <row r="14" spans="1:19" s="65" customFormat="1" ht="192.75">
      <c r="A14" s="434" t="s">
        <v>3367</v>
      </c>
      <c r="B14" s="434" t="s">
        <v>3399</v>
      </c>
      <c r="C14" s="173" t="s">
        <v>1236</v>
      </c>
      <c r="D14" s="434" t="s">
        <v>796</v>
      </c>
      <c r="E14" s="173">
        <v>28</v>
      </c>
      <c r="F14" s="173"/>
      <c r="G14" s="422" t="s">
        <v>797</v>
      </c>
      <c r="H14" s="171" t="s">
        <v>3368</v>
      </c>
      <c r="I14" s="171"/>
      <c r="J14" s="422" t="s">
        <v>359</v>
      </c>
      <c r="K14" s="422" t="s">
        <v>3369</v>
      </c>
      <c r="L14" s="173">
        <v>2017</v>
      </c>
      <c r="M14" s="173" t="s">
        <v>660</v>
      </c>
      <c r="N14" s="173" t="s">
        <v>3370</v>
      </c>
      <c r="O14" s="178">
        <v>500</v>
      </c>
      <c r="P14" s="192">
        <v>250</v>
      </c>
      <c r="Q14" s="221" t="s">
        <v>358</v>
      </c>
      <c r="R14" s="32"/>
      <c r="S14" s="32"/>
    </row>
    <row r="15" spans="1:19" s="65" customFormat="1" ht="96">
      <c r="A15" s="304" t="s">
        <v>529</v>
      </c>
      <c r="B15" s="148" t="s">
        <v>530</v>
      </c>
      <c r="C15" s="146" t="s">
        <v>311</v>
      </c>
      <c r="D15" s="148" t="s">
        <v>531</v>
      </c>
      <c r="E15" s="146">
        <v>28</v>
      </c>
      <c r="F15" s="146">
        <v>14</v>
      </c>
      <c r="G15" s="146" t="s">
        <v>532</v>
      </c>
      <c r="H15" s="415" t="s">
        <v>533</v>
      </c>
      <c r="I15" s="148" t="s">
        <v>465</v>
      </c>
      <c r="J15" s="304">
        <v>414785000009</v>
      </c>
      <c r="K15" s="163" t="s">
        <v>534</v>
      </c>
      <c r="L15" s="146">
        <v>2017</v>
      </c>
      <c r="M15" s="146" t="s">
        <v>352</v>
      </c>
      <c r="N15" s="146">
        <v>1.35</v>
      </c>
      <c r="O15" s="96">
        <v>500</v>
      </c>
      <c r="P15" s="150">
        <v>500</v>
      </c>
      <c r="Q15" s="221" t="s">
        <v>535</v>
      </c>
      <c r="R15" s="32"/>
      <c r="S15" s="32"/>
    </row>
    <row r="16" spans="1:17" ht="220.5">
      <c r="A16" s="90" t="s">
        <v>653</v>
      </c>
      <c r="B16" s="90" t="s">
        <v>654</v>
      </c>
      <c r="C16" s="91" t="s">
        <v>634</v>
      </c>
      <c r="D16" s="90" t="s">
        <v>655</v>
      </c>
      <c r="E16" s="91">
        <v>28</v>
      </c>
      <c r="F16" s="95">
        <v>5</v>
      </c>
      <c r="G16" s="91" t="s">
        <v>656</v>
      </c>
      <c r="H16" s="131" t="s">
        <v>657</v>
      </c>
      <c r="I16" s="98"/>
      <c r="J16" s="198" t="s">
        <v>658</v>
      </c>
      <c r="K16" s="101" t="s">
        <v>659</v>
      </c>
      <c r="L16" s="95">
        <v>2017</v>
      </c>
      <c r="M16" s="95" t="s">
        <v>660</v>
      </c>
      <c r="N16" s="95">
        <v>0.219</v>
      </c>
      <c r="O16" s="96">
        <v>500</v>
      </c>
      <c r="P16" s="128">
        <v>125</v>
      </c>
      <c r="Q16" s="97" t="s">
        <v>652</v>
      </c>
    </row>
    <row r="17" spans="1:17" ht="220.5">
      <c r="A17" s="90" t="s">
        <v>661</v>
      </c>
      <c r="B17" s="90" t="s">
        <v>662</v>
      </c>
      <c r="C17" s="91" t="s">
        <v>634</v>
      </c>
      <c r="D17" s="90" t="s">
        <v>655</v>
      </c>
      <c r="E17" s="91">
        <v>28</v>
      </c>
      <c r="F17" s="91">
        <v>11</v>
      </c>
      <c r="G17" s="91" t="s">
        <v>663</v>
      </c>
      <c r="H17" s="98" t="s">
        <v>664</v>
      </c>
      <c r="I17" s="90"/>
      <c r="J17" s="123" t="s">
        <v>665</v>
      </c>
      <c r="K17" s="99" t="s">
        <v>666</v>
      </c>
      <c r="L17" s="95">
        <v>2017</v>
      </c>
      <c r="M17" s="95" t="s">
        <v>660</v>
      </c>
      <c r="N17" s="95">
        <v>0.219</v>
      </c>
      <c r="O17" s="102">
        <v>500</v>
      </c>
      <c r="P17" s="128">
        <v>100</v>
      </c>
      <c r="Q17" s="97" t="s">
        <v>652</v>
      </c>
    </row>
    <row r="18" spans="1:17" ht="133.5" customHeight="1">
      <c r="A18" s="98" t="s">
        <v>3404</v>
      </c>
      <c r="B18" s="95" t="s">
        <v>667</v>
      </c>
      <c r="C18" s="95" t="s">
        <v>634</v>
      </c>
      <c r="D18" s="95" t="s">
        <v>668</v>
      </c>
      <c r="E18" s="95">
        <v>68</v>
      </c>
      <c r="F18" s="95">
        <v>6</v>
      </c>
      <c r="G18" s="95" t="s">
        <v>669</v>
      </c>
      <c r="H18" s="98" t="s">
        <v>670</v>
      </c>
      <c r="I18" s="98"/>
      <c r="J18" s="198" t="s">
        <v>3439</v>
      </c>
      <c r="K18" s="101" t="s">
        <v>671</v>
      </c>
      <c r="L18" s="95">
        <v>2017</v>
      </c>
      <c r="M18" s="95" t="s">
        <v>352</v>
      </c>
      <c r="N18" s="95">
        <v>1.232</v>
      </c>
      <c r="O18" s="102">
        <v>500</v>
      </c>
      <c r="P18" s="128">
        <v>62.5</v>
      </c>
      <c r="Q18" s="97" t="s">
        <v>652</v>
      </c>
    </row>
    <row r="19" spans="1:17" ht="234">
      <c r="A19" s="90" t="s">
        <v>794</v>
      </c>
      <c r="B19" s="90" t="s">
        <v>795</v>
      </c>
      <c r="C19" s="91" t="s">
        <v>311</v>
      </c>
      <c r="D19" s="90" t="s">
        <v>796</v>
      </c>
      <c r="E19" s="91">
        <v>28</v>
      </c>
      <c r="F19" s="95">
        <v>5</v>
      </c>
      <c r="G19" s="91" t="s">
        <v>797</v>
      </c>
      <c r="H19" s="131" t="s">
        <v>798</v>
      </c>
      <c r="I19" s="98"/>
      <c r="J19" s="98">
        <v>396838200051</v>
      </c>
      <c r="K19" s="101" t="s">
        <v>360</v>
      </c>
      <c r="L19" s="95">
        <v>2017</v>
      </c>
      <c r="M19" s="95" t="s">
        <v>660</v>
      </c>
      <c r="N19" s="95">
        <v>0.219</v>
      </c>
      <c r="O19" s="96">
        <v>500</v>
      </c>
      <c r="P19" s="128">
        <v>125</v>
      </c>
      <c r="Q19" s="97" t="s">
        <v>799</v>
      </c>
    </row>
    <row r="20" spans="1:19" s="65" customFormat="1" ht="82.5">
      <c r="A20" s="148" t="s">
        <v>818</v>
      </c>
      <c r="B20" s="148" t="s">
        <v>819</v>
      </c>
      <c r="C20" s="146" t="s">
        <v>311</v>
      </c>
      <c r="D20" s="148" t="s">
        <v>820</v>
      </c>
      <c r="E20" s="146">
        <v>58</v>
      </c>
      <c r="F20" s="146">
        <v>1</v>
      </c>
      <c r="G20" s="146" t="s">
        <v>821</v>
      </c>
      <c r="H20" s="415" t="s">
        <v>822</v>
      </c>
      <c r="I20" s="148"/>
      <c r="J20" s="304">
        <v>402584100036</v>
      </c>
      <c r="K20" s="163" t="s">
        <v>823</v>
      </c>
      <c r="L20" s="146">
        <v>2017</v>
      </c>
      <c r="M20" s="146" t="s">
        <v>352</v>
      </c>
      <c r="N20" s="146" t="s">
        <v>824</v>
      </c>
      <c r="O20" s="96">
        <v>500</v>
      </c>
      <c r="P20" s="150">
        <v>100</v>
      </c>
      <c r="Q20" s="221" t="s">
        <v>825</v>
      </c>
      <c r="R20" s="32"/>
      <c r="S20" s="32"/>
    </row>
    <row r="21" spans="1:17" ht="110.25">
      <c r="A21" s="131" t="s">
        <v>154</v>
      </c>
      <c r="B21" s="90" t="s">
        <v>148</v>
      </c>
      <c r="C21" s="91" t="s">
        <v>311</v>
      </c>
      <c r="D21" s="90" t="s">
        <v>149</v>
      </c>
      <c r="E21" s="91">
        <v>58</v>
      </c>
      <c r="F21" s="95">
        <v>1</v>
      </c>
      <c r="G21" s="91" t="s">
        <v>150</v>
      </c>
      <c r="H21" s="131" t="s">
        <v>151</v>
      </c>
      <c r="I21" s="98"/>
      <c r="J21" s="304">
        <v>402584100036</v>
      </c>
      <c r="K21" s="101" t="s">
        <v>152</v>
      </c>
      <c r="L21" s="95">
        <v>2017</v>
      </c>
      <c r="M21" s="95" t="s">
        <v>352</v>
      </c>
      <c r="N21" s="402" t="s">
        <v>153</v>
      </c>
      <c r="O21" s="96">
        <v>500</v>
      </c>
      <c r="P21" s="128">
        <v>100</v>
      </c>
      <c r="Q21" s="97" t="s">
        <v>155</v>
      </c>
    </row>
    <row r="22" spans="1:19" s="65" customFormat="1" ht="96">
      <c r="A22" s="148" t="s">
        <v>3429</v>
      </c>
      <c r="B22" s="385" t="s">
        <v>453</v>
      </c>
      <c r="C22" s="146" t="s">
        <v>311</v>
      </c>
      <c r="D22" s="148" t="s">
        <v>169</v>
      </c>
      <c r="E22" s="146">
        <v>58</v>
      </c>
      <c r="F22" s="146">
        <v>1</v>
      </c>
      <c r="G22" s="146" t="s">
        <v>170</v>
      </c>
      <c r="H22" s="416" t="s">
        <v>3427</v>
      </c>
      <c r="I22" s="148"/>
      <c r="J22" s="148">
        <v>402584100030</v>
      </c>
      <c r="K22" s="163" t="s">
        <v>171</v>
      </c>
      <c r="L22" s="146">
        <v>2017</v>
      </c>
      <c r="M22" s="146" t="s">
        <v>352</v>
      </c>
      <c r="N22" s="146" t="s">
        <v>172</v>
      </c>
      <c r="O22" s="96">
        <v>500</v>
      </c>
      <c r="P22" s="150">
        <v>71.42</v>
      </c>
      <c r="Q22" s="221" t="s">
        <v>185</v>
      </c>
      <c r="R22" s="32"/>
      <c r="S22" s="32"/>
    </row>
    <row r="23" spans="1:17" ht="104.25" customHeight="1">
      <c r="A23" s="131" t="s">
        <v>3441</v>
      </c>
      <c r="B23" s="95" t="s">
        <v>3442</v>
      </c>
      <c r="C23" s="95" t="s">
        <v>311</v>
      </c>
      <c r="D23" s="95" t="s">
        <v>668</v>
      </c>
      <c r="E23" s="95">
        <v>68</v>
      </c>
      <c r="F23" s="95">
        <v>1</v>
      </c>
      <c r="G23" s="95"/>
      <c r="H23" s="389" t="s">
        <v>173</v>
      </c>
      <c r="I23" s="98"/>
      <c r="J23" s="304">
        <v>395499200037</v>
      </c>
      <c r="K23" s="101" t="s">
        <v>174</v>
      </c>
      <c r="L23" s="95">
        <v>2017</v>
      </c>
      <c r="M23" s="95" t="s">
        <v>352</v>
      </c>
      <c r="N23" s="203">
        <v>1232</v>
      </c>
      <c r="O23" s="102">
        <v>500</v>
      </c>
      <c r="P23" s="128">
        <v>62.5</v>
      </c>
      <c r="Q23" s="97" t="s">
        <v>185</v>
      </c>
    </row>
    <row r="24" spans="1:17" ht="96">
      <c r="A24" s="98" t="s">
        <v>3443</v>
      </c>
      <c r="B24" s="95" t="s">
        <v>175</v>
      </c>
      <c r="C24" s="95" t="s">
        <v>311</v>
      </c>
      <c r="D24" s="90" t="s">
        <v>169</v>
      </c>
      <c r="E24" s="95">
        <v>68</v>
      </c>
      <c r="F24" s="95">
        <v>2</v>
      </c>
      <c r="G24" s="91" t="s">
        <v>170</v>
      </c>
      <c r="H24" s="98" t="s">
        <v>176</v>
      </c>
      <c r="I24" s="98"/>
      <c r="J24" s="304">
        <v>406647000039</v>
      </c>
      <c r="K24" s="101" t="s">
        <v>177</v>
      </c>
      <c r="L24" s="95">
        <v>2017</v>
      </c>
      <c r="M24" s="95" t="s">
        <v>352</v>
      </c>
      <c r="N24" s="95" t="s">
        <v>172</v>
      </c>
      <c r="O24" s="102"/>
      <c r="P24" s="128">
        <v>100</v>
      </c>
      <c r="Q24" s="97" t="s">
        <v>185</v>
      </c>
    </row>
    <row r="25" spans="1:17" ht="110.25">
      <c r="A25" s="98" t="s">
        <v>3434</v>
      </c>
      <c r="B25" s="95" t="s">
        <v>178</v>
      </c>
      <c r="C25" s="95" t="s">
        <v>311</v>
      </c>
      <c r="D25" s="95" t="s">
        <v>668</v>
      </c>
      <c r="E25" s="95">
        <v>68</v>
      </c>
      <c r="F25" s="95">
        <v>6</v>
      </c>
      <c r="G25" s="95" t="s">
        <v>669</v>
      </c>
      <c r="H25" s="389" t="s">
        <v>179</v>
      </c>
      <c r="I25" s="98"/>
      <c r="J25" s="304">
        <v>408702900033</v>
      </c>
      <c r="K25" s="101" t="s">
        <v>180</v>
      </c>
      <c r="L25" s="95">
        <v>2017</v>
      </c>
      <c r="M25" s="95" t="s">
        <v>352</v>
      </c>
      <c r="N25" s="203">
        <v>1232</v>
      </c>
      <c r="O25" s="102">
        <v>500</v>
      </c>
      <c r="P25" s="128">
        <v>55.5</v>
      </c>
      <c r="Q25" s="97" t="s">
        <v>185</v>
      </c>
    </row>
    <row r="26" spans="1:17" ht="96">
      <c r="A26" s="98" t="s">
        <v>181</v>
      </c>
      <c r="B26" s="95" t="s">
        <v>182</v>
      </c>
      <c r="C26" s="95" t="s">
        <v>160</v>
      </c>
      <c r="D26" s="95" t="s">
        <v>668</v>
      </c>
      <c r="E26" s="95">
        <v>68</v>
      </c>
      <c r="F26" s="95">
        <v>9</v>
      </c>
      <c r="G26" s="95" t="s">
        <v>669</v>
      </c>
      <c r="H26" s="389" t="s">
        <v>183</v>
      </c>
      <c r="I26" s="98"/>
      <c r="J26" s="148">
        <v>416748800045</v>
      </c>
      <c r="K26" s="101" t="s">
        <v>184</v>
      </c>
      <c r="L26" s="95">
        <v>2017</v>
      </c>
      <c r="M26" s="95" t="s">
        <v>352</v>
      </c>
      <c r="N26" s="203">
        <v>1232</v>
      </c>
      <c r="O26" s="102">
        <v>500</v>
      </c>
      <c r="P26" s="128">
        <v>71.4</v>
      </c>
      <c r="Q26" s="97" t="s">
        <v>185</v>
      </c>
    </row>
    <row r="27" spans="1:17" ht="110.25">
      <c r="A27" s="132" t="s">
        <v>3405</v>
      </c>
      <c r="B27" s="132" t="s">
        <v>3406</v>
      </c>
      <c r="C27" s="91" t="s">
        <v>311</v>
      </c>
      <c r="D27" s="91" t="s">
        <v>1154</v>
      </c>
      <c r="E27" s="132" t="s">
        <v>1155</v>
      </c>
      <c r="F27" s="95">
        <v>4</v>
      </c>
      <c r="G27" s="367" t="s">
        <v>1156</v>
      </c>
      <c r="H27" s="132" t="s">
        <v>1157</v>
      </c>
      <c r="I27" s="132" t="s">
        <v>1158</v>
      </c>
      <c r="J27" s="146" t="s">
        <v>3375</v>
      </c>
      <c r="K27" s="132" t="s">
        <v>1159</v>
      </c>
      <c r="L27" s="95">
        <v>2017</v>
      </c>
      <c r="M27" s="95" t="s">
        <v>660</v>
      </c>
      <c r="N27" s="95">
        <v>0.25</v>
      </c>
      <c r="O27" s="96">
        <v>500</v>
      </c>
      <c r="P27" s="128">
        <v>62.5</v>
      </c>
      <c r="Q27" s="97" t="s">
        <v>1160</v>
      </c>
    </row>
    <row r="28" spans="1:17" ht="165">
      <c r="A28" s="131" t="s">
        <v>1465</v>
      </c>
      <c r="B28" s="131" t="s">
        <v>3309</v>
      </c>
      <c r="C28" s="132" t="s">
        <v>1461</v>
      </c>
      <c r="D28" s="131" t="s">
        <v>1466</v>
      </c>
      <c r="E28" s="131">
        <v>54</v>
      </c>
      <c r="F28" s="132">
        <v>1</v>
      </c>
      <c r="G28" s="131" t="s">
        <v>477</v>
      </c>
      <c r="H28" s="398" t="s">
        <v>1467</v>
      </c>
      <c r="I28" s="132"/>
      <c r="J28" s="376" t="s">
        <v>1468</v>
      </c>
      <c r="K28" s="131" t="s">
        <v>1469</v>
      </c>
      <c r="L28" s="132">
        <v>2017</v>
      </c>
      <c r="M28" s="132" t="s">
        <v>352</v>
      </c>
      <c r="N28" s="131">
        <v>0.77</v>
      </c>
      <c r="O28" s="381">
        <v>500</v>
      </c>
      <c r="P28" s="429">
        <v>55.55</v>
      </c>
      <c r="Q28" s="97" t="s">
        <v>3401</v>
      </c>
    </row>
    <row r="29" spans="1:17" ht="192.75">
      <c r="A29" s="131" t="s">
        <v>1470</v>
      </c>
      <c r="B29" s="131" t="s">
        <v>3311</v>
      </c>
      <c r="C29" s="218" t="s">
        <v>1461</v>
      </c>
      <c r="D29" s="131" t="s">
        <v>1471</v>
      </c>
      <c r="E29" s="386">
        <v>68</v>
      </c>
      <c r="F29" s="386">
        <v>2</v>
      </c>
      <c r="G29" s="131" t="s">
        <v>1472</v>
      </c>
      <c r="H29" s="398" t="s">
        <v>1473</v>
      </c>
      <c r="I29" s="98"/>
      <c r="J29" s="399" t="s">
        <v>1474</v>
      </c>
      <c r="K29" s="386" t="s">
        <v>1475</v>
      </c>
      <c r="L29" s="95">
        <v>2017</v>
      </c>
      <c r="M29" s="95" t="s">
        <v>352</v>
      </c>
      <c r="N29" s="95">
        <v>1.23</v>
      </c>
      <c r="O29" s="102">
        <v>500</v>
      </c>
      <c r="P29" s="128">
        <v>62.5</v>
      </c>
      <c r="Q29" s="97" t="s">
        <v>1462</v>
      </c>
    </row>
    <row r="30" spans="1:17" ht="261.75">
      <c r="A30" s="132" t="s">
        <v>1476</v>
      </c>
      <c r="B30" s="132" t="s">
        <v>3407</v>
      </c>
      <c r="C30" s="132"/>
      <c r="D30" s="101" t="s">
        <v>1477</v>
      </c>
      <c r="E30" s="132">
        <v>22</v>
      </c>
      <c r="F30" s="132">
        <v>4</v>
      </c>
      <c r="G30" s="132" t="s">
        <v>1478</v>
      </c>
      <c r="H30" s="257" t="s">
        <v>1479</v>
      </c>
      <c r="I30" s="132"/>
      <c r="J30" s="390" t="s">
        <v>1480</v>
      </c>
      <c r="K30" s="132" t="s">
        <v>1481</v>
      </c>
      <c r="L30" s="132">
        <v>2017</v>
      </c>
      <c r="M30" s="132" t="s">
        <v>352</v>
      </c>
      <c r="N30" s="132">
        <v>0.404</v>
      </c>
      <c r="O30" s="381">
        <v>500</v>
      </c>
      <c r="P30" s="139">
        <v>22.73</v>
      </c>
      <c r="Q30" s="97" t="s">
        <v>1482</v>
      </c>
    </row>
    <row r="31" spans="1:19" s="65" customFormat="1" ht="138">
      <c r="A31" s="281" t="s">
        <v>1483</v>
      </c>
      <c r="B31" s="281" t="s">
        <v>3408</v>
      </c>
      <c r="C31" s="322" t="s">
        <v>1236</v>
      </c>
      <c r="D31" s="281" t="s">
        <v>149</v>
      </c>
      <c r="E31" s="322">
        <v>58</v>
      </c>
      <c r="F31" s="322">
        <v>1</v>
      </c>
      <c r="G31" s="281" t="s">
        <v>1484</v>
      </c>
      <c r="H31" s="391" t="s">
        <v>1485</v>
      </c>
      <c r="I31" s="322"/>
      <c r="J31" s="378" t="s">
        <v>1486</v>
      </c>
      <c r="K31" s="385" t="s">
        <v>1487</v>
      </c>
      <c r="L31" s="322">
        <v>2017</v>
      </c>
      <c r="M31" s="146" t="s">
        <v>660</v>
      </c>
      <c r="N31" s="322" t="s">
        <v>172</v>
      </c>
      <c r="O31" s="377">
        <v>500</v>
      </c>
      <c r="P31" s="379">
        <v>62.5</v>
      </c>
      <c r="Q31" s="221" t="s">
        <v>1488</v>
      </c>
      <c r="R31" s="32"/>
      <c r="S31" s="32"/>
    </row>
    <row r="32" spans="1:17" ht="165">
      <c r="A32" s="131" t="s">
        <v>1489</v>
      </c>
      <c r="B32" s="131" t="s">
        <v>3409</v>
      </c>
      <c r="C32" s="91" t="s">
        <v>1490</v>
      </c>
      <c r="D32" s="131" t="s">
        <v>149</v>
      </c>
      <c r="E32" s="132">
        <v>58</v>
      </c>
      <c r="F32" s="132">
        <v>1</v>
      </c>
      <c r="G32" s="131" t="s">
        <v>1484</v>
      </c>
      <c r="H32" s="398" t="s">
        <v>1491</v>
      </c>
      <c r="I32" s="90"/>
      <c r="J32" s="380" t="s">
        <v>1492</v>
      </c>
      <c r="K32" s="386" t="s">
        <v>1493</v>
      </c>
      <c r="L32" s="132">
        <v>2017</v>
      </c>
      <c r="M32" s="95" t="s">
        <v>660</v>
      </c>
      <c r="N32" s="132" t="s">
        <v>172</v>
      </c>
      <c r="O32" s="381">
        <v>500</v>
      </c>
      <c r="P32" s="128">
        <v>50</v>
      </c>
      <c r="Q32" s="97" t="s">
        <v>1488</v>
      </c>
    </row>
    <row r="33" spans="1:17" ht="82.5">
      <c r="A33" s="131" t="s">
        <v>1494</v>
      </c>
      <c r="B33" s="131" t="s">
        <v>3410</v>
      </c>
      <c r="C33" s="132" t="s">
        <v>1461</v>
      </c>
      <c r="D33" s="131" t="s">
        <v>149</v>
      </c>
      <c r="E33" s="132">
        <v>58</v>
      </c>
      <c r="F33" s="132">
        <v>2</v>
      </c>
      <c r="G33" s="131" t="s">
        <v>1484</v>
      </c>
      <c r="H33" s="98" t="s">
        <v>1495</v>
      </c>
      <c r="I33" s="98"/>
      <c r="J33" s="380" t="s">
        <v>1496</v>
      </c>
      <c r="K33" s="101" t="s">
        <v>177</v>
      </c>
      <c r="L33" s="132">
        <v>2017</v>
      </c>
      <c r="M33" s="95" t="s">
        <v>660</v>
      </c>
      <c r="N33" s="132" t="s">
        <v>172</v>
      </c>
      <c r="O33" s="381">
        <v>500</v>
      </c>
      <c r="P33" s="128">
        <v>100</v>
      </c>
      <c r="Q33" s="97" t="s">
        <v>1488</v>
      </c>
    </row>
    <row r="34" spans="1:17" ht="277.5" customHeight="1">
      <c r="A34" s="281" t="s">
        <v>1497</v>
      </c>
      <c r="B34" s="281" t="s">
        <v>2649</v>
      </c>
      <c r="C34" s="322" t="s">
        <v>1461</v>
      </c>
      <c r="D34" s="281" t="s">
        <v>149</v>
      </c>
      <c r="E34" s="322">
        <v>58</v>
      </c>
      <c r="F34" s="146">
        <v>3</v>
      </c>
      <c r="G34" s="281" t="s">
        <v>1484</v>
      </c>
      <c r="H34" s="148" t="s">
        <v>1498</v>
      </c>
      <c r="I34" s="148"/>
      <c r="J34" s="378" t="s">
        <v>1499</v>
      </c>
      <c r="K34" s="163" t="s">
        <v>1500</v>
      </c>
      <c r="L34" s="322">
        <v>2017</v>
      </c>
      <c r="M34" s="146" t="s">
        <v>660</v>
      </c>
      <c r="N34" s="322" t="s">
        <v>172</v>
      </c>
      <c r="O34" s="377">
        <v>500</v>
      </c>
      <c r="P34" s="150">
        <v>50</v>
      </c>
      <c r="Q34" s="221" t="s">
        <v>1488</v>
      </c>
    </row>
    <row r="35" spans="1:17" ht="138">
      <c r="A35" s="131" t="s">
        <v>1501</v>
      </c>
      <c r="B35" s="131" t="s">
        <v>3411</v>
      </c>
      <c r="C35" s="132" t="s">
        <v>1461</v>
      </c>
      <c r="D35" s="95" t="s">
        <v>668</v>
      </c>
      <c r="E35" s="95">
        <v>68</v>
      </c>
      <c r="F35" s="95">
        <v>9</v>
      </c>
      <c r="G35" s="95" t="s">
        <v>669</v>
      </c>
      <c r="H35" s="98" t="s">
        <v>183</v>
      </c>
      <c r="I35" s="98"/>
      <c r="J35" s="380" t="s">
        <v>1502</v>
      </c>
      <c r="K35" s="101" t="s">
        <v>184</v>
      </c>
      <c r="L35" s="95">
        <v>2017</v>
      </c>
      <c r="M35" s="95" t="s">
        <v>660</v>
      </c>
      <c r="N35" s="95">
        <v>1.232</v>
      </c>
      <c r="O35" s="102">
        <v>500</v>
      </c>
      <c r="P35" s="128">
        <v>71.42</v>
      </c>
      <c r="Q35" s="97" t="s">
        <v>1488</v>
      </c>
    </row>
    <row r="36" spans="1:17" ht="110.25">
      <c r="A36" s="131" t="s">
        <v>1503</v>
      </c>
      <c r="B36" s="131" t="s">
        <v>3412</v>
      </c>
      <c r="C36" s="132" t="s">
        <v>132</v>
      </c>
      <c r="D36" s="95" t="s">
        <v>1504</v>
      </c>
      <c r="E36" s="95">
        <v>54</v>
      </c>
      <c r="F36" s="95">
        <v>4</v>
      </c>
      <c r="G36" s="131" t="s">
        <v>1505</v>
      </c>
      <c r="H36" s="98" t="s">
        <v>1506</v>
      </c>
      <c r="I36" s="98"/>
      <c r="J36" s="148" t="s">
        <v>2081</v>
      </c>
      <c r="K36" s="101" t="s">
        <v>1507</v>
      </c>
      <c r="L36" s="95">
        <v>2017</v>
      </c>
      <c r="M36" s="95" t="s">
        <v>660</v>
      </c>
      <c r="N36" s="95" t="s">
        <v>1508</v>
      </c>
      <c r="O36" s="102">
        <v>500</v>
      </c>
      <c r="P36" s="128">
        <v>71.42</v>
      </c>
      <c r="Q36" s="97" t="s">
        <v>1488</v>
      </c>
    </row>
    <row r="37" spans="1:17" ht="386.25">
      <c r="A37" s="132" t="s">
        <v>1476</v>
      </c>
      <c r="B37" s="132" t="s">
        <v>3413</v>
      </c>
      <c r="C37" s="132" t="s">
        <v>1461</v>
      </c>
      <c r="D37" s="101" t="s">
        <v>1477</v>
      </c>
      <c r="E37" s="132">
        <v>22</v>
      </c>
      <c r="F37" s="132">
        <v>4</v>
      </c>
      <c r="G37" s="132" t="s">
        <v>1478</v>
      </c>
      <c r="H37" s="257" t="s">
        <v>1479</v>
      </c>
      <c r="I37" s="132"/>
      <c r="J37" s="390" t="s">
        <v>1480</v>
      </c>
      <c r="K37" s="132" t="s">
        <v>1481</v>
      </c>
      <c r="L37" s="132">
        <v>2017</v>
      </c>
      <c r="M37" s="132" t="s">
        <v>660</v>
      </c>
      <c r="N37" s="132">
        <v>0.404</v>
      </c>
      <c r="O37" s="381">
        <v>500</v>
      </c>
      <c r="P37" s="139">
        <v>22.73</v>
      </c>
      <c r="Q37" s="139" t="s">
        <v>1509</v>
      </c>
    </row>
    <row r="38" spans="1:17" ht="386.25">
      <c r="A38" s="132" t="s">
        <v>1476</v>
      </c>
      <c r="B38" s="132" t="s">
        <v>3413</v>
      </c>
      <c r="C38" s="132" t="s">
        <v>1461</v>
      </c>
      <c r="D38" s="101" t="s">
        <v>1477</v>
      </c>
      <c r="E38" s="132">
        <v>22</v>
      </c>
      <c r="F38" s="132">
        <v>4</v>
      </c>
      <c r="G38" s="132" t="s">
        <v>1478</v>
      </c>
      <c r="H38" s="257" t="s">
        <v>1479</v>
      </c>
      <c r="I38" s="132"/>
      <c r="J38" s="390" t="s">
        <v>1480</v>
      </c>
      <c r="K38" s="132" t="s">
        <v>1481</v>
      </c>
      <c r="L38" s="132">
        <v>2017</v>
      </c>
      <c r="M38" s="132" t="s">
        <v>352</v>
      </c>
      <c r="N38" s="132">
        <v>0.404</v>
      </c>
      <c r="O38" s="381">
        <v>500</v>
      </c>
      <c r="P38" s="139">
        <v>22.73</v>
      </c>
      <c r="Q38" s="139" t="s">
        <v>1510</v>
      </c>
    </row>
    <row r="39" spans="1:17" ht="110.25">
      <c r="A39" s="90" t="s">
        <v>1511</v>
      </c>
      <c r="B39" s="90" t="s">
        <v>1512</v>
      </c>
      <c r="C39" s="91" t="s">
        <v>1461</v>
      </c>
      <c r="D39" s="90" t="s">
        <v>1513</v>
      </c>
      <c r="E39" s="91">
        <v>54</v>
      </c>
      <c r="F39" s="95">
        <v>1</v>
      </c>
      <c r="G39" s="91" t="s">
        <v>477</v>
      </c>
      <c r="H39" s="131" t="s">
        <v>1514</v>
      </c>
      <c r="I39" s="98"/>
      <c r="J39" s="198" t="s">
        <v>1515</v>
      </c>
      <c r="K39" s="101" t="s">
        <v>1516</v>
      </c>
      <c r="L39" s="95">
        <v>2017</v>
      </c>
      <c r="M39" s="95" t="s">
        <v>352</v>
      </c>
      <c r="N39" s="95">
        <v>0.227</v>
      </c>
      <c r="O39" s="96">
        <v>500</v>
      </c>
      <c r="P39" s="128">
        <v>250</v>
      </c>
      <c r="Q39" s="97" t="s">
        <v>495</v>
      </c>
    </row>
    <row r="40" spans="1:17" ht="258" customHeight="1">
      <c r="A40" s="90" t="s">
        <v>1517</v>
      </c>
      <c r="B40" s="90" t="s">
        <v>3433</v>
      </c>
      <c r="C40" s="91" t="s">
        <v>1461</v>
      </c>
      <c r="D40" s="90" t="s">
        <v>668</v>
      </c>
      <c r="E40" s="91">
        <v>98</v>
      </c>
      <c r="F40" s="91">
        <v>11</v>
      </c>
      <c r="G40" s="91" t="s">
        <v>669</v>
      </c>
      <c r="H40" s="98" t="s">
        <v>1519</v>
      </c>
      <c r="I40" s="90"/>
      <c r="J40" s="123" t="s">
        <v>1520</v>
      </c>
      <c r="K40" s="99" t="s">
        <v>1521</v>
      </c>
      <c r="L40" s="95">
        <v>2017</v>
      </c>
      <c r="M40" s="95" t="s">
        <v>352</v>
      </c>
      <c r="N40" s="95">
        <v>0.331</v>
      </c>
      <c r="O40" s="102">
        <v>500</v>
      </c>
      <c r="P40" s="128">
        <v>100</v>
      </c>
      <c r="Q40" s="97" t="s">
        <v>495</v>
      </c>
    </row>
    <row r="41" spans="1:17" ht="82.5">
      <c r="A41" s="132" t="s">
        <v>1522</v>
      </c>
      <c r="B41" s="132" t="s">
        <v>1523</v>
      </c>
      <c r="C41" s="132" t="s">
        <v>1461</v>
      </c>
      <c r="D41" s="101" t="s">
        <v>1524</v>
      </c>
      <c r="E41" s="132">
        <v>58</v>
      </c>
      <c r="F41" s="132">
        <v>2</v>
      </c>
      <c r="G41" s="132" t="s">
        <v>1478</v>
      </c>
      <c r="H41" s="392" t="s">
        <v>1525</v>
      </c>
      <c r="I41" s="132"/>
      <c r="J41" s="417" t="s">
        <v>3376</v>
      </c>
      <c r="K41" s="132" t="s">
        <v>1526</v>
      </c>
      <c r="L41" s="132">
        <v>2017</v>
      </c>
      <c r="M41" s="132" t="s">
        <v>352</v>
      </c>
      <c r="N41" s="132">
        <v>0.67</v>
      </c>
      <c r="O41" s="381">
        <v>500</v>
      </c>
      <c r="P41" s="139">
        <v>100</v>
      </c>
      <c r="Q41" s="139" t="s">
        <v>1527</v>
      </c>
    </row>
    <row r="42" spans="1:17" ht="82.5">
      <c r="A42" s="131" t="s">
        <v>1494</v>
      </c>
      <c r="B42" s="131" t="s">
        <v>3410</v>
      </c>
      <c r="C42" s="132" t="s">
        <v>1461</v>
      </c>
      <c r="D42" s="131" t="s">
        <v>149</v>
      </c>
      <c r="E42" s="132">
        <v>58</v>
      </c>
      <c r="F42" s="132">
        <v>2</v>
      </c>
      <c r="G42" s="131" t="s">
        <v>1484</v>
      </c>
      <c r="H42" s="392" t="s">
        <v>1495</v>
      </c>
      <c r="I42" s="132"/>
      <c r="J42" s="380" t="s">
        <v>1496</v>
      </c>
      <c r="K42" s="400" t="s">
        <v>177</v>
      </c>
      <c r="L42" s="132">
        <v>2017</v>
      </c>
      <c r="M42" s="95" t="s">
        <v>660</v>
      </c>
      <c r="N42" s="132" t="s">
        <v>172</v>
      </c>
      <c r="O42" s="381">
        <v>500</v>
      </c>
      <c r="P42" s="139">
        <v>100</v>
      </c>
      <c r="Q42" s="97" t="s">
        <v>1530</v>
      </c>
    </row>
    <row r="43" spans="1:17" ht="138">
      <c r="A43" s="131" t="s">
        <v>1501</v>
      </c>
      <c r="B43" s="131" t="s">
        <v>3411</v>
      </c>
      <c r="C43" s="132" t="s">
        <v>1461</v>
      </c>
      <c r="D43" s="95" t="s">
        <v>668</v>
      </c>
      <c r="E43" s="95">
        <v>68</v>
      </c>
      <c r="F43" s="95">
        <v>9</v>
      </c>
      <c r="G43" s="95" t="s">
        <v>669</v>
      </c>
      <c r="H43" s="98" t="s">
        <v>183</v>
      </c>
      <c r="I43" s="98"/>
      <c r="J43" s="380" t="s">
        <v>1502</v>
      </c>
      <c r="K43" s="101" t="s">
        <v>184</v>
      </c>
      <c r="L43" s="95">
        <v>2017</v>
      </c>
      <c r="M43" s="95" t="s">
        <v>660</v>
      </c>
      <c r="N43" s="95">
        <v>1.232</v>
      </c>
      <c r="O43" s="102">
        <v>500</v>
      </c>
      <c r="P43" s="128">
        <v>71.42</v>
      </c>
      <c r="Q43" s="97" t="s">
        <v>1530</v>
      </c>
    </row>
    <row r="44" spans="1:17" ht="386.25">
      <c r="A44" s="132" t="s">
        <v>1476</v>
      </c>
      <c r="B44" s="132" t="s">
        <v>3413</v>
      </c>
      <c r="C44" s="132" t="s">
        <v>1461</v>
      </c>
      <c r="D44" s="101" t="s">
        <v>1477</v>
      </c>
      <c r="E44" s="132">
        <v>22</v>
      </c>
      <c r="F44" s="132">
        <v>4</v>
      </c>
      <c r="G44" s="132" t="s">
        <v>1478</v>
      </c>
      <c r="H44" s="257" t="s">
        <v>1479</v>
      </c>
      <c r="I44" s="132"/>
      <c r="J44" s="390" t="s">
        <v>1480</v>
      </c>
      <c r="K44" s="132" t="s">
        <v>1481</v>
      </c>
      <c r="L44" s="132">
        <v>2017</v>
      </c>
      <c r="M44" s="132" t="s">
        <v>352</v>
      </c>
      <c r="N44" s="132">
        <v>0.404</v>
      </c>
      <c r="O44" s="381">
        <v>500</v>
      </c>
      <c r="P44" s="139">
        <v>22.73</v>
      </c>
      <c r="Q44" s="97" t="s">
        <v>1531</v>
      </c>
    </row>
    <row r="45" spans="1:17" ht="386.25">
      <c r="A45" s="95" t="s">
        <v>1476</v>
      </c>
      <c r="B45" s="95" t="s">
        <v>3413</v>
      </c>
      <c r="C45" s="95" t="s">
        <v>1461</v>
      </c>
      <c r="D45" s="101" t="s">
        <v>1477</v>
      </c>
      <c r="E45" s="95">
        <v>22</v>
      </c>
      <c r="F45" s="95">
        <v>4</v>
      </c>
      <c r="G45" s="95" t="s">
        <v>1478</v>
      </c>
      <c r="H45" s="393" t="s">
        <v>1479</v>
      </c>
      <c r="I45" s="95"/>
      <c r="J45" s="380" t="s">
        <v>1480</v>
      </c>
      <c r="K45" s="95" t="s">
        <v>1481</v>
      </c>
      <c r="L45" s="95">
        <v>2017</v>
      </c>
      <c r="M45" s="95" t="s">
        <v>660</v>
      </c>
      <c r="N45" s="95">
        <v>0.404</v>
      </c>
      <c r="O45" s="126">
        <v>500</v>
      </c>
      <c r="P45" s="128">
        <v>22.73</v>
      </c>
      <c r="Q45" s="97" t="s">
        <v>1532</v>
      </c>
    </row>
    <row r="46" spans="1:17" ht="96">
      <c r="A46" s="90" t="s">
        <v>1533</v>
      </c>
      <c r="B46" s="90" t="s">
        <v>1534</v>
      </c>
      <c r="C46" s="91" t="s">
        <v>1461</v>
      </c>
      <c r="D46" s="90" t="s">
        <v>1535</v>
      </c>
      <c r="E46" s="91" t="s">
        <v>1536</v>
      </c>
      <c r="F46" s="95">
        <v>4</v>
      </c>
      <c r="G46" s="91" t="s">
        <v>1537</v>
      </c>
      <c r="H46" s="131" t="s">
        <v>1157</v>
      </c>
      <c r="I46" s="98" t="s">
        <v>1158</v>
      </c>
      <c r="J46" s="98"/>
      <c r="K46" s="101" t="s">
        <v>1159</v>
      </c>
      <c r="L46" s="95">
        <v>2017</v>
      </c>
      <c r="M46" s="95" t="s">
        <v>660</v>
      </c>
      <c r="N46" s="95" t="s">
        <v>1538</v>
      </c>
      <c r="O46" s="96">
        <v>500</v>
      </c>
      <c r="P46" s="128">
        <v>62.5</v>
      </c>
      <c r="Q46" s="97" t="s">
        <v>1459</v>
      </c>
    </row>
    <row r="47" spans="1:17" ht="372">
      <c r="A47" s="394" t="s">
        <v>2025</v>
      </c>
      <c r="B47" s="394" t="s">
        <v>2026</v>
      </c>
      <c r="C47" s="91" t="s">
        <v>2016</v>
      </c>
      <c r="D47" s="90" t="s">
        <v>2027</v>
      </c>
      <c r="E47" s="91">
        <v>68</v>
      </c>
      <c r="F47" s="95">
        <v>6</v>
      </c>
      <c r="G47" s="91" t="s">
        <v>669</v>
      </c>
      <c r="H47" s="131" t="s">
        <v>670</v>
      </c>
      <c r="I47" s="98"/>
      <c r="J47" s="98" t="s">
        <v>2028</v>
      </c>
      <c r="K47" s="101" t="s">
        <v>671</v>
      </c>
      <c r="L47" s="95">
        <v>2017</v>
      </c>
      <c r="M47" s="95" t="s">
        <v>352</v>
      </c>
      <c r="N47" s="95">
        <v>1.232</v>
      </c>
      <c r="O47" s="96">
        <v>500</v>
      </c>
      <c r="P47" s="128">
        <v>62.5</v>
      </c>
      <c r="Q47" s="425" t="s">
        <v>1997</v>
      </c>
    </row>
    <row r="48" spans="1:17" ht="234">
      <c r="A48" s="394" t="s">
        <v>2029</v>
      </c>
      <c r="B48" s="394" t="s">
        <v>2030</v>
      </c>
      <c r="C48" s="91" t="s">
        <v>2016</v>
      </c>
      <c r="D48" s="90" t="s">
        <v>2031</v>
      </c>
      <c r="E48" s="91">
        <v>65</v>
      </c>
      <c r="F48" s="91">
        <v>5</v>
      </c>
      <c r="G48" s="367" t="s">
        <v>2032</v>
      </c>
      <c r="H48" s="98" t="s">
        <v>2033</v>
      </c>
      <c r="I48" s="90"/>
      <c r="J48" s="367" t="s">
        <v>2034</v>
      </c>
      <c r="K48" s="99" t="s">
        <v>2035</v>
      </c>
      <c r="L48" s="95">
        <v>2017</v>
      </c>
      <c r="M48" s="95" t="s">
        <v>660</v>
      </c>
      <c r="N48" s="95">
        <v>1.348</v>
      </c>
      <c r="O48" s="102">
        <v>500</v>
      </c>
      <c r="P48" s="128">
        <v>100</v>
      </c>
      <c r="Q48" s="425" t="s">
        <v>1997</v>
      </c>
    </row>
    <row r="49" spans="1:17" ht="165">
      <c r="A49" s="90" t="s">
        <v>2036</v>
      </c>
      <c r="B49" s="90" t="s">
        <v>2037</v>
      </c>
      <c r="C49" s="91" t="s">
        <v>1236</v>
      </c>
      <c r="D49" s="90" t="s">
        <v>2038</v>
      </c>
      <c r="E49" s="91">
        <v>65</v>
      </c>
      <c r="F49" s="95">
        <v>6</v>
      </c>
      <c r="G49" s="91" t="s">
        <v>2032</v>
      </c>
      <c r="H49" s="131" t="s">
        <v>2039</v>
      </c>
      <c r="I49" s="98"/>
      <c r="J49" s="98" t="s">
        <v>2040</v>
      </c>
      <c r="K49" s="101" t="s">
        <v>2041</v>
      </c>
      <c r="L49" s="95">
        <v>2017</v>
      </c>
      <c r="M49" s="95" t="s">
        <v>660</v>
      </c>
      <c r="N49" s="95">
        <v>1.348</v>
      </c>
      <c r="O49" s="96">
        <v>500</v>
      </c>
      <c r="P49" s="128">
        <f>500/5</f>
        <v>100</v>
      </c>
      <c r="Q49" s="425" t="s">
        <v>2014</v>
      </c>
    </row>
    <row r="50" spans="1:17" ht="138">
      <c r="A50" s="98" t="s">
        <v>2042</v>
      </c>
      <c r="B50" s="95" t="s">
        <v>2043</v>
      </c>
      <c r="C50" s="95" t="s">
        <v>1236</v>
      </c>
      <c r="D50" s="95" t="s">
        <v>2027</v>
      </c>
      <c r="E50" s="95">
        <v>68</v>
      </c>
      <c r="F50" s="95">
        <v>2</v>
      </c>
      <c r="G50" s="95" t="s">
        <v>2044</v>
      </c>
      <c r="H50" s="370" t="s">
        <v>1644</v>
      </c>
      <c r="I50" s="98"/>
      <c r="J50" s="148" t="s">
        <v>2045</v>
      </c>
      <c r="K50" s="101" t="s">
        <v>2046</v>
      </c>
      <c r="L50" s="95">
        <v>2017</v>
      </c>
      <c r="M50" s="95"/>
      <c r="N50" s="95">
        <v>1.232</v>
      </c>
      <c r="O50" s="102">
        <v>500</v>
      </c>
      <c r="P50" s="128">
        <v>62.5</v>
      </c>
      <c r="Q50" s="425" t="s">
        <v>2047</v>
      </c>
    </row>
    <row r="51" spans="1:19" s="65" customFormat="1" ht="165">
      <c r="A51" s="148" t="s">
        <v>2048</v>
      </c>
      <c r="B51" s="146" t="s">
        <v>2049</v>
      </c>
      <c r="C51" s="146" t="s">
        <v>1236</v>
      </c>
      <c r="D51" s="146" t="s">
        <v>2027</v>
      </c>
      <c r="E51" s="146">
        <v>68</v>
      </c>
      <c r="F51" s="146">
        <v>6</v>
      </c>
      <c r="G51" s="146" t="s">
        <v>2044</v>
      </c>
      <c r="H51" s="395" t="s">
        <v>179</v>
      </c>
      <c r="I51" s="148"/>
      <c r="J51" s="148" t="s">
        <v>2050</v>
      </c>
      <c r="K51" s="163" t="s">
        <v>180</v>
      </c>
      <c r="L51" s="146">
        <v>2017</v>
      </c>
      <c r="M51" s="146"/>
      <c r="N51" s="418" t="s">
        <v>2051</v>
      </c>
      <c r="O51" s="96">
        <v>500</v>
      </c>
      <c r="P51" s="150">
        <v>55.56</v>
      </c>
      <c r="Q51" s="273" t="s">
        <v>2047</v>
      </c>
      <c r="R51" s="32"/>
      <c r="S51" s="32"/>
    </row>
    <row r="52" spans="1:19" s="65" customFormat="1" ht="110.25">
      <c r="A52" s="148" t="s">
        <v>2052</v>
      </c>
      <c r="B52" s="146" t="s">
        <v>2053</v>
      </c>
      <c r="C52" s="146" t="s">
        <v>1236</v>
      </c>
      <c r="D52" s="146" t="s">
        <v>2027</v>
      </c>
      <c r="E52" s="146">
        <v>68</v>
      </c>
      <c r="F52" s="146">
        <v>6</v>
      </c>
      <c r="G52" s="146" t="s">
        <v>2044</v>
      </c>
      <c r="H52" s="395" t="s">
        <v>2054</v>
      </c>
      <c r="I52" s="148"/>
      <c r="J52" s="148" t="s">
        <v>2055</v>
      </c>
      <c r="K52" s="419" t="s">
        <v>2056</v>
      </c>
      <c r="L52" s="146">
        <v>2017</v>
      </c>
      <c r="M52" s="146"/>
      <c r="N52" s="146">
        <v>1.232</v>
      </c>
      <c r="O52" s="96">
        <v>500</v>
      </c>
      <c r="P52" s="150">
        <v>83.33</v>
      </c>
      <c r="Q52" s="273" t="s">
        <v>2047</v>
      </c>
      <c r="R52" s="32"/>
      <c r="S52" s="32"/>
    </row>
    <row r="53" spans="1:17" ht="96">
      <c r="A53" s="90" t="s">
        <v>2057</v>
      </c>
      <c r="B53" s="90" t="s">
        <v>2058</v>
      </c>
      <c r="C53" s="91" t="s">
        <v>1236</v>
      </c>
      <c r="D53" s="402" t="s">
        <v>3400</v>
      </c>
      <c r="E53" s="91">
        <v>68</v>
      </c>
      <c r="F53" s="91">
        <v>6</v>
      </c>
      <c r="G53" s="205" t="s">
        <v>2059</v>
      </c>
      <c r="H53" s="370" t="s">
        <v>2060</v>
      </c>
      <c r="I53" s="91"/>
      <c r="J53" s="386" t="s">
        <v>2061</v>
      </c>
      <c r="K53" s="386" t="s">
        <v>2062</v>
      </c>
      <c r="L53" s="218">
        <v>2017</v>
      </c>
      <c r="M53" s="382" t="s">
        <v>2063</v>
      </c>
      <c r="N53" s="218">
        <v>1.2</v>
      </c>
      <c r="O53" s="96">
        <v>500</v>
      </c>
      <c r="P53" s="128">
        <v>55.55</v>
      </c>
      <c r="Q53" s="425" t="s">
        <v>2047</v>
      </c>
    </row>
    <row r="54" spans="1:17" ht="151.5">
      <c r="A54" s="98" t="s">
        <v>2064</v>
      </c>
      <c r="B54" s="95" t="s">
        <v>2065</v>
      </c>
      <c r="C54" s="91" t="s">
        <v>1236</v>
      </c>
      <c r="D54" s="402" t="s">
        <v>3400</v>
      </c>
      <c r="E54" s="91">
        <v>68</v>
      </c>
      <c r="F54" s="95">
        <v>7</v>
      </c>
      <c r="G54" s="95" t="s">
        <v>2059</v>
      </c>
      <c r="H54" s="370" t="s">
        <v>2060</v>
      </c>
      <c r="I54" s="95"/>
      <c r="J54" s="90" t="s">
        <v>2066</v>
      </c>
      <c r="K54" s="101" t="s">
        <v>2067</v>
      </c>
      <c r="L54" s="95">
        <v>2017</v>
      </c>
      <c r="M54" s="158" t="s">
        <v>2068</v>
      </c>
      <c r="N54" s="95"/>
      <c r="O54" s="102">
        <v>500</v>
      </c>
      <c r="P54" s="128">
        <v>71.73</v>
      </c>
      <c r="Q54" s="425" t="s">
        <v>2047</v>
      </c>
    </row>
    <row r="55" spans="1:17" ht="110.25">
      <c r="A55" s="386" t="s">
        <v>2069</v>
      </c>
      <c r="B55" s="420" t="s">
        <v>2070</v>
      </c>
      <c r="C55" s="91" t="s">
        <v>1236</v>
      </c>
      <c r="D55" s="90" t="s">
        <v>2038</v>
      </c>
      <c r="E55" s="91">
        <v>65</v>
      </c>
      <c r="F55" s="95">
        <v>5</v>
      </c>
      <c r="G55" s="420" t="s">
        <v>3402</v>
      </c>
      <c r="H55" s="131" t="s">
        <v>2071</v>
      </c>
      <c r="I55" s="98"/>
      <c r="J55" s="98" t="s">
        <v>2072</v>
      </c>
      <c r="K55" s="101" t="s">
        <v>2073</v>
      </c>
      <c r="L55" s="95">
        <v>2017</v>
      </c>
      <c r="M55" s="95" t="s">
        <v>2074</v>
      </c>
      <c r="N55" s="95">
        <v>1.348</v>
      </c>
      <c r="O55" s="96">
        <v>500</v>
      </c>
      <c r="P55" s="128">
        <v>55.55</v>
      </c>
      <c r="Q55" s="425" t="s">
        <v>2075</v>
      </c>
    </row>
    <row r="56" spans="1:17" ht="138">
      <c r="A56" s="90" t="s">
        <v>2076</v>
      </c>
      <c r="B56" s="90" t="s">
        <v>2077</v>
      </c>
      <c r="C56" s="91" t="s">
        <v>1236</v>
      </c>
      <c r="D56" s="90" t="s">
        <v>2078</v>
      </c>
      <c r="E56" s="91">
        <v>54</v>
      </c>
      <c r="F56" s="91">
        <v>4</v>
      </c>
      <c r="G56" s="91" t="s">
        <v>2079</v>
      </c>
      <c r="H56" s="370" t="s">
        <v>2080</v>
      </c>
      <c r="I56" s="90"/>
      <c r="J56" s="90" t="s">
        <v>2081</v>
      </c>
      <c r="K56" s="402" t="s">
        <v>1507</v>
      </c>
      <c r="L56" s="95">
        <v>2017</v>
      </c>
      <c r="M56" s="95" t="s">
        <v>660</v>
      </c>
      <c r="N56" s="95">
        <v>0.778</v>
      </c>
      <c r="O56" s="102">
        <v>500</v>
      </c>
      <c r="P56" s="128">
        <v>71.43</v>
      </c>
      <c r="Q56" s="126" t="s">
        <v>1985</v>
      </c>
    </row>
    <row r="57" spans="1:19" s="65" customFormat="1" ht="165">
      <c r="A57" s="148" t="s">
        <v>2048</v>
      </c>
      <c r="B57" s="146" t="s">
        <v>2049</v>
      </c>
      <c r="C57" s="146" t="s">
        <v>1236</v>
      </c>
      <c r="D57" s="146" t="s">
        <v>2027</v>
      </c>
      <c r="E57" s="146">
        <v>68</v>
      </c>
      <c r="F57" s="146">
        <v>6</v>
      </c>
      <c r="G57" s="146" t="s">
        <v>2044</v>
      </c>
      <c r="H57" s="395" t="s">
        <v>179</v>
      </c>
      <c r="I57" s="148"/>
      <c r="J57" s="384" t="s">
        <v>2050</v>
      </c>
      <c r="K57" s="163" t="s">
        <v>180</v>
      </c>
      <c r="L57" s="146">
        <v>2017</v>
      </c>
      <c r="M57" s="146" t="s">
        <v>352</v>
      </c>
      <c r="N57" s="418" t="s">
        <v>2051</v>
      </c>
      <c r="O57" s="96">
        <v>500</v>
      </c>
      <c r="P57" s="150">
        <v>55.56</v>
      </c>
      <c r="Q57" s="273" t="s">
        <v>1985</v>
      </c>
      <c r="R57" s="32"/>
      <c r="S57" s="32"/>
    </row>
    <row r="58" spans="1:17" ht="110.25">
      <c r="A58" s="98" t="s">
        <v>2052</v>
      </c>
      <c r="B58" s="95" t="s">
        <v>2053</v>
      </c>
      <c r="C58" s="95" t="s">
        <v>1236</v>
      </c>
      <c r="D58" s="95" t="s">
        <v>2027</v>
      </c>
      <c r="E58" s="95">
        <v>68</v>
      </c>
      <c r="F58" s="95">
        <v>6</v>
      </c>
      <c r="G58" s="95" t="s">
        <v>2044</v>
      </c>
      <c r="H58" s="370" t="s">
        <v>2054</v>
      </c>
      <c r="I58" s="98"/>
      <c r="J58" s="383" t="s">
        <v>3432</v>
      </c>
      <c r="K58" s="402" t="s">
        <v>2056</v>
      </c>
      <c r="L58" s="95">
        <v>2017</v>
      </c>
      <c r="M58" s="95" t="s">
        <v>352</v>
      </c>
      <c r="N58" s="95">
        <v>1.232</v>
      </c>
      <c r="O58" s="102">
        <v>500</v>
      </c>
      <c r="P58" s="128">
        <v>83.33</v>
      </c>
      <c r="Q58" s="126" t="s">
        <v>1985</v>
      </c>
    </row>
    <row r="59" spans="1:19" s="65" customFormat="1" ht="138">
      <c r="A59" s="148" t="s">
        <v>2042</v>
      </c>
      <c r="B59" s="146" t="s">
        <v>2043</v>
      </c>
      <c r="C59" s="146" t="s">
        <v>1236</v>
      </c>
      <c r="D59" s="146" t="s">
        <v>2027</v>
      </c>
      <c r="E59" s="146">
        <v>68</v>
      </c>
      <c r="F59" s="146">
        <v>2</v>
      </c>
      <c r="G59" s="146" t="s">
        <v>2044</v>
      </c>
      <c r="H59" s="395" t="s">
        <v>1644</v>
      </c>
      <c r="I59" s="148"/>
      <c r="J59" s="384" t="s">
        <v>2045</v>
      </c>
      <c r="K59" s="163" t="s">
        <v>2046</v>
      </c>
      <c r="L59" s="146">
        <v>2017</v>
      </c>
      <c r="M59" s="146" t="s">
        <v>352</v>
      </c>
      <c r="N59" s="146">
        <v>1.232</v>
      </c>
      <c r="O59" s="96">
        <v>500</v>
      </c>
      <c r="P59" s="150">
        <v>62.6</v>
      </c>
      <c r="Q59" s="273" t="s">
        <v>1985</v>
      </c>
      <c r="R59" s="32"/>
      <c r="S59" s="32"/>
    </row>
    <row r="60" spans="1:19" s="65" customFormat="1" ht="138">
      <c r="A60" s="281" t="s">
        <v>1483</v>
      </c>
      <c r="B60" s="281" t="s">
        <v>3408</v>
      </c>
      <c r="C60" s="322" t="s">
        <v>1236</v>
      </c>
      <c r="D60" s="281" t="s">
        <v>149</v>
      </c>
      <c r="E60" s="322">
        <v>58</v>
      </c>
      <c r="F60" s="322">
        <v>1</v>
      </c>
      <c r="G60" s="281" t="s">
        <v>1484</v>
      </c>
      <c r="H60" s="391" t="s">
        <v>1485</v>
      </c>
      <c r="I60" s="322"/>
      <c r="J60" s="378" t="s">
        <v>2082</v>
      </c>
      <c r="K60" s="385" t="s">
        <v>1487</v>
      </c>
      <c r="L60" s="322">
        <v>2017</v>
      </c>
      <c r="M60" s="146" t="s">
        <v>660</v>
      </c>
      <c r="N60" s="322" t="s">
        <v>172</v>
      </c>
      <c r="O60" s="377">
        <v>500</v>
      </c>
      <c r="P60" s="379">
        <v>71.43</v>
      </c>
      <c r="Q60" s="221" t="s">
        <v>1980</v>
      </c>
      <c r="R60" s="32"/>
      <c r="S60" s="32"/>
    </row>
    <row r="61" spans="1:19" s="65" customFormat="1" ht="129">
      <c r="A61" s="281" t="s">
        <v>2083</v>
      </c>
      <c r="B61" s="281" t="s">
        <v>2084</v>
      </c>
      <c r="C61" s="322" t="s">
        <v>1236</v>
      </c>
      <c r="D61" s="322" t="s">
        <v>2085</v>
      </c>
      <c r="E61" s="322">
        <v>5</v>
      </c>
      <c r="F61" s="322">
        <v>10</v>
      </c>
      <c r="G61" s="281" t="s">
        <v>2086</v>
      </c>
      <c r="H61" s="298" t="s">
        <v>2087</v>
      </c>
      <c r="I61" s="322"/>
      <c r="J61" s="291" t="s">
        <v>304</v>
      </c>
      <c r="K61" s="385" t="s">
        <v>2088</v>
      </c>
      <c r="L61" s="322">
        <v>2017</v>
      </c>
      <c r="M61" s="146"/>
      <c r="N61" s="322" t="s">
        <v>2089</v>
      </c>
      <c r="O61" s="377">
        <v>500</v>
      </c>
      <c r="P61" s="379">
        <v>0</v>
      </c>
      <c r="Q61" s="221" t="s">
        <v>1980</v>
      </c>
      <c r="R61" s="32"/>
      <c r="S61" s="32"/>
    </row>
    <row r="62" spans="1:17" ht="82.5">
      <c r="A62" s="131" t="s">
        <v>2090</v>
      </c>
      <c r="B62" s="131" t="s">
        <v>2091</v>
      </c>
      <c r="C62" s="132" t="s">
        <v>1236</v>
      </c>
      <c r="D62" s="131" t="s">
        <v>149</v>
      </c>
      <c r="E62" s="132">
        <v>58</v>
      </c>
      <c r="F62" s="132">
        <v>1</v>
      </c>
      <c r="G62" s="131" t="s">
        <v>2092</v>
      </c>
      <c r="H62" s="392" t="s">
        <v>2093</v>
      </c>
      <c r="I62" s="132"/>
      <c r="J62" s="380" t="s">
        <v>2094</v>
      </c>
      <c r="K62" s="386" t="s">
        <v>823</v>
      </c>
      <c r="L62" s="132">
        <v>2017</v>
      </c>
      <c r="M62" s="95" t="s">
        <v>660</v>
      </c>
      <c r="N62" s="132">
        <v>0.67</v>
      </c>
      <c r="O62" s="381">
        <v>500</v>
      </c>
      <c r="P62" s="139">
        <v>100</v>
      </c>
      <c r="Q62" s="97" t="s">
        <v>1980</v>
      </c>
    </row>
    <row r="63" spans="1:17" ht="110.25">
      <c r="A63" s="131" t="s">
        <v>2095</v>
      </c>
      <c r="B63" s="131" t="s">
        <v>3414</v>
      </c>
      <c r="C63" s="132" t="s">
        <v>2016</v>
      </c>
      <c r="D63" s="131" t="s">
        <v>149</v>
      </c>
      <c r="E63" s="132">
        <v>58</v>
      </c>
      <c r="F63" s="132">
        <v>2</v>
      </c>
      <c r="G63" s="131" t="s">
        <v>1484</v>
      </c>
      <c r="H63" s="392" t="s">
        <v>2096</v>
      </c>
      <c r="I63" s="132"/>
      <c r="J63" s="380" t="s">
        <v>2097</v>
      </c>
      <c r="K63" s="386" t="s">
        <v>2098</v>
      </c>
      <c r="L63" s="132">
        <v>2017</v>
      </c>
      <c r="M63" s="95" t="s">
        <v>660</v>
      </c>
      <c r="N63" s="132">
        <v>0.67</v>
      </c>
      <c r="O63" s="381">
        <v>500</v>
      </c>
      <c r="P63" s="139">
        <v>125</v>
      </c>
      <c r="Q63" s="97" t="s">
        <v>1980</v>
      </c>
    </row>
    <row r="64" spans="1:19" s="65" customFormat="1" ht="82.5">
      <c r="A64" s="281" t="s">
        <v>1494</v>
      </c>
      <c r="B64" s="281" t="s">
        <v>3410</v>
      </c>
      <c r="C64" s="322" t="s">
        <v>1236</v>
      </c>
      <c r="D64" s="281" t="s">
        <v>149</v>
      </c>
      <c r="E64" s="322">
        <v>58</v>
      </c>
      <c r="F64" s="322">
        <v>2</v>
      </c>
      <c r="G64" s="281" t="s">
        <v>1484</v>
      </c>
      <c r="H64" s="395" t="s">
        <v>1495</v>
      </c>
      <c r="I64" s="148"/>
      <c r="J64" s="378" t="s">
        <v>2099</v>
      </c>
      <c r="K64" s="163" t="s">
        <v>177</v>
      </c>
      <c r="L64" s="322">
        <v>2017</v>
      </c>
      <c r="M64" s="146" t="s">
        <v>660</v>
      </c>
      <c r="N64" s="322" t="s">
        <v>172</v>
      </c>
      <c r="O64" s="377">
        <v>500</v>
      </c>
      <c r="P64" s="150">
        <v>100</v>
      </c>
      <c r="Q64" s="221" t="s">
        <v>1980</v>
      </c>
      <c r="R64" s="32"/>
      <c r="S64" s="32"/>
    </row>
    <row r="65" spans="1:17" ht="192.75">
      <c r="A65" s="281" t="s">
        <v>1497</v>
      </c>
      <c r="B65" s="281" t="s">
        <v>2649</v>
      </c>
      <c r="C65" s="322" t="s">
        <v>1236</v>
      </c>
      <c r="D65" s="281" t="s">
        <v>149</v>
      </c>
      <c r="E65" s="322">
        <v>58</v>
      </c>
      <c r="F65" s="146">
        <v>3</v>
      </c>
      <c r="G65" s="281" t="s">
        <v>1484</v>
      </c>
      <c r="H65" s="395" t="s">
        <v>1498</v>
      </c>
      <c r="I65" s="148"/>
      <c r="J65" s="378" t="s">
        <v>2100</v>
      </c>
      <c r="K65" s="163" t="s">
        <v>1500</v>
      </c>
      <c r="L65" s="322">
        <v>2017</v>
      </c>
      <c r="M65" s="146" t="s">
        <v>660</v>
      </c>
      <c r="N65" s="322" t="s">
        <v>172</v>
      </c>
      <c r="O65" s="377">
        <v>500</v>
      </c>
      <c r="P65" s="150">
        <v>50</v>
      </c>
      <c r="Q65" s="221" t="s">
        <v>1980</v>
      </c>
    </row>
    <row r="66" spans="1:17" ht="138">
      <c r="A66" s="131" t="s">
        <v>1501</v>
      </c>
      <c r="B66" s="131" t="s">
        <v>3411</v>
      </c>
      <c r="C66" s="132" t="s">
        <v>1236</v>
      </c>
      <c r="D66" s="95" t="s">
        <v>668</v>
      </c>
      <c r="E66" s="95">
        <v>68</v>
      </c>
      <c r="F66" s="95">
        <v>9</v>
      </c>
      <c r="G66" s="95" t="s">
        <v>669</v>
      </c>
      <c r="H66" s="98" t="s">
        <v>183</v>
      </c>
      <c r="I66" s="98"/>
      <c r="J66" s="380" t="s">
        <v>2101</v>
      </c>
      <c r="K66" s="101" t="s">
        <v>184</v>
      </c>
      <c r="L66" s="95">
        <v>2017</v>
      </c>
      <c r="M66" s="95" t="s">
        <v>660</v>
      </c>
      <c r="N66" s="95">
        <v>1.232</v>
      </c>
      <c r="O66" s="102">
        <v>500</v>
      </c>
      <c r="P66" s="128">
        <v>71.42</v>
      </c>
      <c r="Q66" s="97" t="s">
        <v>1980</v>
      </c>
    </row>
    <row r="67" spans="1:17" ht="96" customHeight="1">
      <c r="A67" s="131" t="s">
        <v>1342</v>
      </c>
      <c r="B67" s="386" t="s">
        <v>3415</v>
      </c>
      <c r="C67" s="91" t="s">
        <v>1236</v>
      </c>
      <c r="D67" s="90" t="s">
        <v>1343</v>
      </c>
      <c r="E67" s="91">
        <v>68</v>
      </c>
      <c r="F67" s="95">
        <v>1</v>
      </c>
      <c r="G67" s="91" t="s">
        <v>669</v>
      </c>
      <c r="H67" s="131" t="s">
        <v>173</v>
      </c>
      <c r="I67" s="98"/>
      <c r="J67" s="98" t="s">
        <v>1344</v>
      </c>
      <c r="K67" s="101" t="s">
        <v>174</v>
      </c>
      <c r="L67" s="95">
        <v>2017</v>
      </c>
      <c r="M67" s="95" t="s">
        <v>352</v>
      </c>
      <c r="N67" s="95">
        <v>1.232</v>
      </c>
      <c r="O67" s="96">
        <v>500</v>
      </c>
      <c r="P67" s="128">
        <v>62.5</v>
      </c>
      <c r="Q67" s="126" t="s">
        <v>2002</v>
      </c>
    </row>
    <row r="68" spans="1:17" ht="96">
      <c r="A68" s="386" t="s">
        <v>1345</v>
      </c>
      <c r="B68" s="386" t="s">
        <v>3416</v>
      </c>
      <c r="C68" s="91" t="s">
        <v>1236</v>
      </c>
      <c r="D68" s="90" t="s">
        <v>1466</v>
      </c>
      <c r="E68" s="91">
        <v>54</v>
      </c>
      <c r="F68" s="91">
        <v>3</v>
      </c>
      <c r="G68" s="91" t="s">
        <v>477</v>
      </c>
      <c r="H68" s="98" t="s">
        <v>1346</v>
      </c>
      <c r="I68" s="90"/>
      <c r="J68" s="90" t="s">
        <v>1347</v>
      </c>
      <c r="K68" s="99" t="s">
        <v>1348</v>
      </c>
      <c r="L68" s="95">
        <v>2017</v>
      </c>
      <c r="M68" s="95" t="s">
        <v>660</v>
      </c>
      <c r="N68" s="95">
        <v>0.778</v>
      </c>
      <c r="O68" s="102">
        <v>500</v>
      </c>
      <c r="P68" s="128">
        <v>71</v>
      </c>
      <c r="Q68" s="126" t="s">
        <v>2002</v>
      </c>
    </row>
    <row r="69" spans="1:17" ht="110.25">
      <c r="A69" s="90" t="s">
        <v>1349</v>
      </c>
      <c r="B69" s="90" t="s">
        <v>1350</v>
      </c>
      <c r="C69" s="91" t="s">
        <v>1236</v>
      </c>
      <c r="D69" s="90" t="s">
        <v>1351</v>
      </c>
      <c r="E69" s="91">
        <v>25</v>
      </c>
      <c r="F69" s="95">
        <v>3</v>
      </c>
      <c r="G69" s="91" t="s">
        <v>1352</v>
      </c>
      <c r="H69" s="370" t="s">
        <v>1353</v>
      </c>
      <c r="I69" s="98" t="s">
        <v>1354</v>
      </c>
      <c r="J69" s="98" t="s">
        <v>1355</v>
      </c>
      <c r="K69" s="101" t="s">
        <v>1356</v>
      </c>
      <c r="L69" s="95">
        <v>2017</v>
      </c>
      <c r="M69" s="95" t="s">
        <v>1357</v>
      </c>
      <c r="N69" s="95" t="s">
        <v>1358</v>
      </c>
      <c r="O69" s="96">
        <v>500</v>
      </c>
      <c r="P69" s="128">
        <v>166.66</v>
      </c>
      <c r="Q69" s="126" t="s">
        <v>1973</v>
      </c>
    </row>
    <row r="70" spans="1:19" s="65" customFormat="1" ht="110.25">
      <c r="A70" s="371" t="s">
        <v>1359</v>
      </c>
      <c r="B70" s="371" t="s">
        <v>662</v>
      </c>
      <c r="C70" s="372" t="s">
        <v>2016</v>
      </c>
      <c r="D70" s="371" t="s">
        <v>1360</v>
      </c>
      <c r="E70" s="373">
        <v>28</v>
      </c>
      <c r="F70" s="373">
        <v>11</v>
      </c>
      <c r="G70" s="372" t="s">
        <v>797</v>
      </c>
      <c r="H70" s="371" t="s">
        <v>3393</v>
      </c>
      <c r="I70" s="371" t="s">
        <v>1361</v>
      </c>
      <c r="J70" s="375" t="s">
        <v>108</v>
      </c>
      <c r="K70" s="372" t="s">
        <v>666</v>
      </c>
      <c r="L70" s="373">
        <v>2017</v>
      </c>
      <c r="M70" s="373"/>
      <c r="N70" s="373">
        <v>0.219</v>
      </c>
      <c r="O70" s="426">
        <v>500</v>
      </c>
      <c r="P70" s="379">
        <v>100</v>
      </c>
      <c r="Q70" s="221" t="s">
        <v>1971</v>
      </c>
      <c r="R70" s="32"/>
      <c r="S70" s="32"/>
    </row>
    <row r="71" spans="1:19" s="65" customFormat="1" ht="110.25">
      <c r="A71" s="148" t="s">
        <v>1359</v>
      </c>
      <c r="B71" s="371" t="s">
        <v>662</v>
      </c>
      <c r="C71" s="372" t="s">
        <v>2016</v>
      </c>
      <c r="D71" s="371" t="s">
        <v>1360</v>
      </c>
      <c r="E71" s="373">
        <v>28</v>
      </c>
      <c r="F71" s="373">
        <v>11</v>
      </c>
      <c r="G71" s="372" t="s">
        <v>797</v>
      </c>
      <c r="H71" s="371" t="s">
        <v>3393</v>
      </c>
      <c r="I71" s="371" t="s">
        <v>1361</v>
      </c>
      <c r="J71" s="375" t="s">
        <v>108</v>
      </c>
      <c r="K71" s="372" t="s">
        <v>666</v>
      </c>
      <c r="L71" s="373">
        <v>2017</v>
      </c>
      <c r="M71" s="373"/>
      <c r="N71" s="373">
        <v>0.219</v>
      </c>
      <c r="O71" s="426">
        <v>500</v>
      </c>
      <c r="P71" s="379">
        <v>100</v>
      </c>
      <c r="Q71" s="221" t="s">
        <v>1972</v>
      </c>
      <c r="R71" s="32"/>
      <c r="S71" s="32"/>
    </row>
    <row r="72" spans="1:19" s="65" customFormat="1" ht="82.5">
      <c r="A72" s="171" t="s">
        <v>2090</v>
      </c>
      <c r="B72" s="171" t="s">
        <v>1362</v>
      </c>
      <c r="C72" s="173" t="s">
        <v>1236</v>
      </c>
      <c r="D72" s="421" t="s">
        <v>1524</v>
      </c>
      <c r="E72" s="173">
        <v>58</v>
      </c>
      <c r="F72" s="173">
        <v>1</v>
      </c>
      <c r="G72" s="387" t="s">
        <v>2092</v>
      </c>
      <c r="H72" s="283" t="s">
        <v>1363</v>
      </c>
      <c r="I72" s="171"/>
      <c r="J72" s="171">
        <v>402584100036</v>
      </c>
      <c r="K72" s="278" t="s">
        <v>823</v>
      </c>
      <c r="L72" s="173">
        <v>2017</v>
      </c>
      <c r="M72" s="173" t="s">
        <v>660</v>
      </c>
      <c r="N72" s="173">
        <v>0.67</v>
      </c>
      <c r="O72" s="178">
        <v>500</v>
      </c>
      <c r="P72" s="192">
        <v>100</v>
      </c>
      <c r="Q72" s="221" t="s">
        <v>1364</v>
      </c>
      <c r="R72" s="32"/>
      <c r="S72" s="32"/>
    </row>
    <row r="73" spans="1:19" s="65" customFormat="1" ht="192.75">
      <c r="A73" s="171" t="s">
        <v>1365</v>
      </c>
      <c r="B73" s="171" t="s">
        <v>1366</v>
      </c>
      <c r="C73" s="173" t="s">
        <v>1236</v>
      </c>
      <c r="D73" s="171" t="s">
        <v>2027</v>
      </c>
      <c r="E73" s="173">
        <v>68</v>
      </c>
      <c r="F73" s="173">
        <v>1</v>
      </c>
      <c r="G73" s="173" t="s">
        <v>1367</v>
      </c>
      <c r="H73" s="396" t="s">
        <v>1368</v>
      </c>
      <c r="I73" s="171"/>
      <c r="J73" s="171" t="s">
        <v>1369</v>
      </c>
      <c r="K73" s="278" t="s">
        <v>174</v>
      </c>
      <c r="L73" s="173">
        <v>2017</v>
      </c>
      <c r="M73" s="173" t="s">
        <v>352</v>
      </c>
      <c r="N73" s="173">
        <v>1.232</v>
      </c>
      <c r="O73" s="178">
        <v>500</v>
      </c>
      <c r="P73" s="192">
        <v>62.5</v>
      </c>
      <c r="Q73" s="221" t="s">
        <v>1370</v>
      </c>
      <c r="R73" s="32"/>
      <c r="S73" s="32"/>
    </row>
    <row r="74" spans="1:19" s="65" customFormat="1" ht="192.75">
      <c r="A74" s="171" t="s">
        <v>2042</v>
      </c>
      <c r="B74" s="171" t="s">
        <v>1371</v>
      </c>
      <c r="C74" s="173" t="s">
        <v>1236</v>
      </c>
      <c r="D74" s="171" t="s">
        <v>2027</v>
      </c>
      <c r="E74" s="173">
        <v>68</v>
      </c>
      <c r="F74" s="173">
        <v>2</v>
      </c>
      <c r="G74" s="173" t="s">
        <v>1367</v>
      </c>
      <c r="H74" s="396" t="s">
        <v>1372</v>
      </c>
      <c r="I74" s="171"/>
      <c r="J74" s="171" t="s">
        <v>1373</v>
      </c>
      <c r="K74" s="278" t="s">
        <v>2046</v>
      </c>
      <c r="L74" s="173">
        <v>2017</v>
      </c>
      <c r="M74" s="173" t="s">
        <v>352</v>
      </c>
      <c r="N74" s="173">
        <v>1.232</v>
      </c>
      <c r="O74" s="178">
        <v>500</v>
      </c>
      <c r="P74" s="192">
        <v>62.5</v>
      </c>
      <c r="Q74" s="221" t="s">
        <v>1370</v>
      </c>
      <c r="R74" s="32"/>
      <c r="S74" s="32"/>
    </row>
    <row r="75" spans="1:19" s="65" customFormat="1" ht="192.75">
      <c r="A75" s="171" t="s">
        <v>2048</v>
      </c>
      <c r="B75" s="173" t="s">
        <v>1374</v>
      </c>
      <c r="C75" s="173" t="s">
        <v>1236</v>
      </c>
      <c r="D75" s="171" t="s">
        <v>2027</v>
      </c>
      <c r="E75" s="173">
        <v>68</v>
      </c>
      <c r="F75" s="173">
        <v>6</v>
      </c>
      <c r="G75" s="173" t="s">
        <v>1367</v>
      </c>
      <c r="H75" s="396" t="s">
        <v>1375</v>
      </c>
      <c r="I75" s="171"/>
      <c r="J75" s="171" t="s">
        <v>1376</v>
      </c>
      <c r="K75" s="278" t="s">
        <v>180</v>
      </c>
      <c r="L75" s="173">
        <v>2017</v>
      </c>
      <c r="M75" s="173" t="s">
        <v>352</v>
      </c>
      <c r="N75" s="173">
        <v>1.232</v>
      </c>
      <c r="O75" s="178">
        <v>500</v>
      </c>
      <c r="P75" s="192">
        <v>55.55</v>
      </c>
      <c r="Q75" s="221" t="s">
        <v>1370</v>
      </c>
      <c r="R75" s="32"/>
      <c r="S75" s="32"/>
    </row>
    <row r="76" spans="1:19" s="65" customFormat="1" ht="192.75">
      <c r="A76" s="171" t="s">
        <v>1377</v>
      </c>
      <c r="B76" s="173" t="s">
        <v>1378</v>
      </c>
      <c r="C76" s="173" t="s">
        <v>1236</v>
      </c>
      <c r="D76" s="171" t="s">
        <v>2027</v>
      </c>
      <c r="E76" s="173">
        <v>68</v>
      </c>
      <c r="F76" s="173">
        <v>6</v>
      </c>
      <c r="G76" s="173" t="s">
        <v>1367</v>
      </c>
      <c r="H76" s="396" t="s">
        <v>1379</v>
      </c>
      <c r="I76" s="171"/>
      <c r="J76" s="171" t="s">
        <v>3432</v>
      </c>
      <c r="K76" s="278" t="s">
        <v>2056</v>
      </c>
      <c r="L76" s="173">
        <v>2017</v>
      </c>
      <c r="M76" s="173" t="s">
        <v>352</v>
      </c>
      <c r="N76" s="173">
        <v>1.232</v>
      </c>
      <c r="O76" s="178">
        <v>500</v>
      </c>
      <c r="P76" s="192">
        <v>83.33</v>
      </c>
      <c r="Q76" s="221" t="s">
        <v>1370</v>
      </c>
      <c r="R76" s="32"/>
      <c r="S76" s="32"/>
    </row>
    <row r="77" spans="1:19" s="65" customFormat="1" ht="82.5">
      <c r="A77" s="283" t="s">
        <v>1380</v>
      </c>
      <c r="B77" s="283" t="s">
        <v>3417</v>
      </c>
      <c r="C77" s="173" t="s">
        <v>1236</v>
      </c>
      <c r="D77" s="283" t="s">
        <v>1381</v>
      </c>
      <c r="E77" s="173"/>
      <c r="F77" s="173"/>
      <c r="G77" s="173" t="s">
        <v>1382</v>
      </c>
      <c r="H77" s="283" t="s">
        <v>803</v>
      </c>
      <c r="I77" s="387" t="s">
        <v>1383</v>
      </c>
      <c r="J77" s="171" t="s">
        <v>1384</v>
      </c>
      <c r="K77" s="278" t="s">
        <v>1385</v>
      </c>
      <c r="L77" s="173">
        <v>2017</v>
      </c>
      <c r="M77" s="173" t="s">
        <v>660</v>
      </c>
      <c r="N77" s="173">
        <v>0.95</v>
      </c>
      <c r="O77" s="178">
        <v>500</v>
      </c>
      <c r="P77" s="192">
        <v>125</v>
      </c>
      <c r="Q77" s="221" t="s">
        <v>1988</v>
      </c>
      <c r="R77" s="32"/>
      <c r="S77" s="32"/>
    </row>
    <row r="78" spans="1:19" s="65" customFormat="1" ht="123.75">
      <c r="A78" s="283" t="s">
        <v>1386</v>
      </c>
      <c r="B78" s="283" t="s">
        <v>3418</v>
      </c>
      <c r="C78" s="173" t="s">
        <v>1236</v>
      </c>
      <c r="D78" s="283" t="s">
        <v>668</v>
      </c>
      <c r="E78" s="173">
        <v>68</v>
      </c>
      <c r="F78" s="173">
        <v>9</v>
      </c>
      <c r="G78" s="387" t="s">
        <v>669</v>
      </c>
      <c r="H78" s="171" t="s">
        <v>1387</v>
      </c>
      <c r="I78" s="401"/>
      <c r="J78" s="387" t="s">
        <v>1388</v>
      </c>
      <c r="K78" s="387" t="s">
        <v>1389</v>
      </c>
      <c r="L78" s="173">
        <v>2017</v>
      </c>
      <c r="M78" s="173" t="s">
        <v>352</v>
      </c>
      <c r="N78" s="173">
        <v>1.232</v>
      </c>
      <c r="O78" s="178">
        <v>500</v>
      </c>
      <c r="P78" s="192">
        <v>83.33</v>
      </c>
      <c r="Q78" s="221" t="s">
        <v>1988</v>
      </c>
      <c r="R78" s="32"/>
      <c r="S78" s="32"/>
    </row>
    <row r="79" spans="1:19" s="65" customFormat="1" ht="96">
      <c r="A79" s="171" t="s">
        <v>1390</v>
      </c>
      <c r="B79" s="172" t="s">
        <v>3419</v>
      </c>
      <c r="C79" s="173" t="s">
        <v>1236</v>
      </c>
      <c r="D79" s="173" t="s">
        <v>2027</v>
      </c>
      <c r="E79" s="173">
        <v>68</v>
      </c>
      <c r="F79" s="173">
        <v>11</v>
      </c>
      <c r="G79" s="387" t="s">
        <v>669</v>
      </c>
      <c r="H79" s="171" t="s">
        <v>1391</v>
      </c>
      <c r="I79" s="171"/>
      <c r="J79" s="171" t="s">
        <v>1392</v>
      </c>
      <c r="K79" s="278" t="s">
        <v>1393</v>
      </c>
      <c r="L79" s="173">
        <v>2017</v>
      </c>
      <c r="M79" s="173" t="s">
        <v>352</v>
      </c>
      <c r="N79" s="173">
        <v>1.232</v>
      </c>
      <c r="O79" s="178">
        <v>500</v>
      </c>
      <c r="P79" s="192">
        <v>71.43</v>
      </c>
      <c r="Q79" s="221" t="s">
        <v>1988</v>
      </c>
      <c r="R79" s="32"/>
      <c r="S79" s="32"/>
    </row>
    <row r="80" spans="1:19" s="65" customFormat="1" ht="82.5">
      <c r="A80" s="171" t="s">
        <v>1394</v>
      </c>
      <c r="B80" s="172" t="s">
        <v>3420</v>
      </c>
      <c r="C80" s="173" t="s">
        <v>1236</v>
      </c>
      <c r="D80" s="173" t="s">
        <v>2027</v>
      </c>
      <c r="E80" s="173">
        <v>68</v>
      </c>
      <c r="F80" s="173">
        <v>12</v>
      </c>
      <c r="G80" s="173"/>
      <c r="H80" s="171" t="s">
        <v>1395</v>
      </c>
      <c r="I80" s="171"/>
      <c r="J80" s="171" t="s">
        <v>1396</v>
      </c>
      <c r="K80" s="278" t="s">
        <v>1397</v>
      </c>
      <c r="L80" s="173">
        <v>2017</v>
      </c>
      <c r="M80" s="173" t="s">
        <v>352</v>
      </c>
      <c r="N80" s="173">
        <v>1.232</v>
      </c>
      <c r="O80" s="178">
        <v>500</v>
      </c>
      <c r="P80" s="192">
        <v>100</v>
      </c>
      <c r="Q80" s="221" t="s">
        <v>1988</v>
      </c>
      <c r="R80" s="32"/>
      <c r="S80" s="32"/>
    </row>
    <row r="81" spans="1:17" ht="151.5">
      <c r="A81" s="98" t="s">
        <v>2164</v>
      </c>
      <c r="B81" s="95" t="s">
        <v>2165</v>
      </c>
      <c r="C81" s="95" t="s">
        <v>132</v>
      </c>
      <c r="D81" s="95" t="s">
        <v>1513</v>
      </c>
      <c r="E81" s="95">
        <v>54</v>
      </c>
      <c r="F81" s="95">
        <v>3</v>
      </c>
      <c r="G81" s="95" t="s">
        <v>477</v>
      </c>
      <c r="H81" s="370" t="s">
        <v>1346</v>
      </c>
      <c r="I81" s="98"/>
      <c r="J81" s="98"/>
      <c r="K81" s="101" t="s">
        <v>1348</v>
      </c>
      <c r="L81" s="95">
        <v>2017</v>
      </c>
      <c r="M81" s="95" t="s">
        <v>352</v>
      </c>
      <c r="N81" s="95">
        <v>0.778</v>
      </c>
      <c r="O81" s="102">
        <v>500</v>
      </c>
      <c r="P81" s="128">
        <v>71.43</v>
      </c>
      <c r="Q81" s="97" t="s">
        <v>2130</v>
      </c>
    </row>
    <row r="82" spans="1:19" s="65" customFormat="1" ht="330.75">
      <c r="A82" s="148" t="s">
        <v>2166</v>
      </c>
      <c r="B82" s="146" t="s">
        <v>2167</v>
      </c>
      <c r="C82" s="146" t="s">
        <v>132</v>
      </c>
      <c r="D82" s="146" t="s">
        <v>149</v>
      </c>
      <c r="E82" s="146">
        <v>58</v>
      </c>
      <c r="F82" s="146">
        <v>3</v>
      </c>
      <c r="G82" s="146" t="s">
        <v>2092</v>
      </c>
      <c r="H82" s="395" t="s">
        <v>2168</v>
      </c>
      <c r="I82" s="148"/>
      <c r="J82" s="423" t="s">
        <v>1528</v>
      </c>
      <c r="K82" s="163" t="s">
        <v>1500</v>
      </c>
      <c r="L82" s="146">
        <v>2017</v>
      </c>
      <c r="M82" s="146" t="s">
        <v>352</v>
      </c>
      <c r="N82" s="146">
        <v>0.67</v>
      </c>
      <c r="O82" s="96">
        <v>500</v>
      </c>
      <c r="P82" s="150">
        <v>83.33</v>
      </c>
      <c r="Q82" s="221" t="s">
        <v>2130</v>
      </c>
      <c r="R82" s="32"/>
      <c r="S82" s="32"/>
    </row>
    <row r="83" spans="1:17" ht="96">
      <c r="A83" s="98" t="s">
        <v>2169</v>
      </c>
      <c r="B83" s="98" t="s">
        <v>3428</v>
      </c>
      <c r="C83" s="388"/>
      <c r="D83" s="131" t="s">
        <v>2170</v>
      </c>
      <c r="E83" s="132">
        <v>68</v>
      </c>
      <c r="F83" s="132">
        <v>6</v>
      </c>
      <c r="G83" s="131" t="s">
        <v>2171</v>
      </c>
      <c r="H83" s="370" t="s">
        <v>2172</v>
      </c>
      <c r="I83" s="98"/>
      <c r="J83" s="98" t="s">
        <v>2061</v>
      </c>
      <c r="K83" s="240" t="s">
        <v>2173</v>
      </c>
      <c r="L83" s="132">
        <v>2017</v>
      </c>
      <c r="M83" s="95" t="s">
        <v>352</v>
      </c>
      <c r="N83" s="95">
        <v>1.232</v>
      </c>
      <c r="O83" s="102">
        <v>500</v>
      </c>
      <c r="P83" s="128">
        <v>55.56</v>
      </c>
      <c r="Q83" s="97" t="s">
        <v>2130</v>
      </c>
    </row>
    <row r="84" spans="1:17" ht="123.75">
      <c r="A84" s="131" t="s">
        <v>2174</v>
      </c>
      <c r="B84" s="131" t="s">
        <v>2175</v>
      </c>
      <c r="C84" s="388" t="s">
        <v>132</v>
      </c>
      <c r="D84" s="386" t="s">
        <v>2170</v>
      </c>
      <c r="E84" s="132">
        <v>68</v>
      </c>
      <c r="F84" s="132">
        <v>7</v>
      </c>
      <c r="G84" s="131" t="s">
        <v>2171</v>
      </c>
      <c r="H84" s="370" t="s">
        <v>2172</v>
      </c>
      <c r="I84" s="98"/>
      <c r="J84" s="98" t="s">
        <v>2176</v>
      </c>
      <c r="K84" s="240" t="s">
        <v>2067</v>
      </c>
      <c r="L84" s="132">
        <v>2017</v>
      </c>
      <c r="M84" s="95" t="s">
        <v>352</v>
      </c>
      <c r="N84" s="95">
        <v>1.232</v>
      </c>
      <c r="O84" s="102">
        <v>500</v>
      </c>
      <c r="P84" s="128">
        <v>71.43</v>
      </c>
      <c r="Q84" s="97" t="s">
        <v>2130</v>
      </c>
    </row>
    <row r="85" spans="1:19" s="65" customFormat="1" ht="123.75">
      <c r="A85" s="148" t="s">
        <v>1465</v>
      </c>
      <c r="B85" s="148" t="s">
        <v>2177</v>
      </c>
      <c r="C85" s="146" t="s">
        <v>2178</v>
      </c>
      <c r="D85" s="148" t="s">
        <v>1513</v>
      </c>
      <c r="E85" s="146">
        <v>54</v>
      </c>
      <c r="F85" s="146">
        <v>1</v>
      </c>
      <c r="G85" s="146" t="s">
        <v>477</v>
      </c>
      <c r="H85" s="281" t="s">
        <v>2179</v>
      </c>
      <c r="I85" s="148"/>
      <c r="J85" s="148" t="s">
        <v>1529</v>
      </c>
      <c r="K85" s="163" t="s">
        <v>1469</v>
      </c>
      <c r="L85" s="146">
        <v>2017</v>
      </c>
      <c r="M85" s="146" t="s">
        <v>352</v>
      </c>
      <c r="N85" s="146">
        <v>0.778</v>
      </c>
      <c r="O85" s="96">
        <v>500</v>
      </c>
      <c r="P85" s="150">
        <v>55.55</v>
      </c>
      <c r="Q85" s="221" t="s">
        <v>2132</v>
      </c>
      <c r="R85" s="32"/>
      <c r="S85" s="32"/>
    </row>
    <row r="86" spans="1:17" ht="317.25">
      <c r="A86" s="98" t="s">
        <v>2025</v>
      </c>
      <c r="B86" s="95" t="s">
        <v>2180</v>
      </c>
      <c r="C86" s="95" t="s">
        <v>2178</v>
      </c>
      <c r="D86" s="95" t="s">
        <v>1513</v>
      </c>
      <c r="E86" s="95">
        <v>68</v>
      </c>
      <c r="F86" s="95">
        <v>6</v>
      </c>
      <c r="G86" s="95" t="s">
        <v>477</v>
      </c>
      <c r="H86" s="98" t="s">
        <v>2181</v>
      </c>
      <c r="I86" s="98"/>
      <c r="J86" s="98"/>
      <c r="K86" s="101" t="s">
        <v>671</v>
      </c>
      <c r="L86" s="95">
        <v>2017</v>
      </c>
      <c r="M86" s="95" t="s">
        <v>352</v>
      </c>
      <c r="N86" s="95">
        <v>0.778</v>
      </c>
      <c r="O86" s="102">
        <v>500</v>
      </c>
      <c r="P86" s="128">
        <v>62.5</v>
      </c>
      <c r="Q86" s="97" t="s">
        <v>2132</v>
      </c>
    </row>
    <row r="87" spans="1:19" s="65" customFormat="1" ht="151.5">
      <c r="A87" s="148" t="s">
        <v>2164</v>
      </c>
      <c r="B87" s="146" t="s">
        <v>2165</v>
      </c>
      <c r="C87" s="146" t="s">
        <v>2178</v>
      </c>
      <c r="D87" s="146" t="s">
        <v>1513</v>
      </c>
      <c r="E87" s="146">
        <v>54</v>
      </c>
      <c r="F87" s="146">
        <v>3</v>
      </c>
      <c r="G87" s="146" t="s">
        <v>477</v>
      </c>
      <c r="H87" s="395" t="s">
        <v>1346</v>
      </c>
      <c r="I87" s="148"/>
      <c r="J87" s="148"/>
      <c r="K87" s="163" t="s">
        <v>1348</v>
      </c>
      <c r="L87" s="146">
        <v>2017</v>
      </c>
      <c r="M87" s="146" t="s">
        <v>352</v>
      </c>
      <c r="N87" s="146">
        <v>0.778</v>
      </c>
      <c r="O87" s="96">
        <v>500</v>
      </c>
      <c r="P87" s="150">
        <v>62.5</v>
      </c>
      <c r="Q87" s="221" t="s">
        <v>2132</v>
      </c>
      <c r="R87" s="32"/>
      <c r="S87" s="32"/>
    </row>
    <row r="88" spans="1:19" s="65" customFormat="1" ht="192.75">
      <c r="A88" s="148" t="s">
        <v>2166</v>
      </c>
      <c r="B88" s="146" t="s">
        <v>2649</v>
      </c>
      <c r="C88" s="146" t="s">
        <v>2178</v>
      </c>
      <c r="D88" s="146" t="s">
        <v>149</v>
      </c>
      <c r="E88" s="146">
        <v>58</v>
      </c>
      <c r="F88" s="146">
        <v>3</v>
      </c>
      <c r="G88" s="146" t="s">
        <v>2092</v>
      </c>
      <c r="H88" s="148" t="s">
        <v>2168</v>
      </c>
      <c r="I88" s="148"/>
      <c r="J88" s="148" t="s">
        <v>3431</v>
      </c>
      <c r="K88" s="163" t="s">
        <v>1385</v>
      </c>
      <c r="L88" s="146">
        <v>2017</v>
      </c>
      <c r="M88" s="146" t="s">
        <v>352</v>
      </c>
      <c r="N88" s="146">
        <v>0.67</v>
      </c>
      <c r="O88" s="96">
        <v>500</v>
      </c>
      <c r="P88" s="150">
        <v>50</v>
      </c>
      <c r="Q88" s="221" t="s">
        <v>2132</v>
      </c>
      <c r="R88" s="32"/>
      <c r="S88" s="32"/>
    </row>
    <row r="89" spans="1:19" s="65" customFormat="1" ht="82.5">
      <c r="A89" s="171" t="s">
        <v>2650</v>
      </c>
      <c r="B89" s="171" t="s">
        <v>2651</v>
      </c>
      <c r="C89" s="173" t="s">
        <v>132</v>
      </c>
      <c r="D89" s="173" t="s">
        <v>2154</v>
      </c>
      <c r="E89" s="173">
        <v>54</v>
      </c>
      <c r="F89" s="173">
        <v>2</v>
      </c>
      <c r="G89" s="173" t="s">
        <v>477</v>
      </c>
      <c r="H89" s="396" t="s">
        <v>2652</v>
      </c>
      <c r="I89" s="171"/>
      <c r="J89" s="171" t="s">
        <v>3437</v>
      </c>
      <c r="K89" s="278" t="s">
        <v>2653</v>
      </c>
      <c r="L89" s="193">
        <v>2017</v>
      </c>
      <c r="M89" s="173" t="s">
        <v>660</v>
      </c>
      <c r="N89" s="173">
        <v>0.778</v>
      </c>
      <c r="O89" s="178">
        <v>500</v>
      </c>
      <c r="P89" s="192">
        <v>83.33</v>
      </c>
      <c r="Q89" s="221" t="s">
        <v>2139</v>
      </c>
      <c r="R89" s="32"/>
      <c r="S89" s="32"/>
    </row>
    <row r="90" spans="1:19" s="65" customFormat="1" ht="165">
      <c r="A90" s="171" t="s">
        <v>2654</v>
      </c>
      <c r="B90" s="171" t="s">
        <v>2655</v>
      </c>
      <c r="C90" s="173" t="s">
        <v>132</v>
      </c>
      <c r="D90" s="173" t="s">
        <v>2154</v>
      </c>
      <c r="E90" s="173">
        <v>54</v>
      </c>
      <c r="F90" s="173">
        <v>3</v>
      </c>
      <c r="G90" s="173" t="s">
        <v>477</v>
      </c>
      <c r="H90" s="396" t="s">
        <v>2656</v>
      </c>
      <c r="I90" s="171"/>
      <c r="J90" s="422" t="s">
        <v>1347</v>
      </c>
      <c r="K90" s="278" t="s">
        <v>1348</v>
      </c>
      <c r="L90" s="193">
        <v>2017</v>
      </c>
      <c r="M90" s="173" t="s">
        <v>660</v>
      </c>
      <c r="N90" s="173">
        <v>0.778</v>
      </c>
      <c r="O90" s="178">
        <v>500</v>
      </c>
      <c r="P90" s="192">
        <v>71.42</v>
      </c>
      <c r="Q90" s="221" t="s">
        <v>2139</v>
      </c>
      <c r="R90" s="32"/>
      <c r="S90" s="32"/>
    </row>
    <row r="91" spans="1:19" s="65" customFormat="1" ht="151.5">
      <c r="A91" s="148" t="s">
        <v>2657</v>
      </c>
      <c r="B91" s="148" t="s">
        <v>2658</v>
      </c>
      <c r="C91" s="146">
        <v>3</v>
      </c>
      <c r="D91" s="148" t="s">
        <v>2659</v>
      </c>
      <c r="E91" s="146">
        <v>655</v>
      </c>
      <c r="F91" s="146">
        <v>1</v>
      </c>
      <c r="G91" s="146" t="s">
        <v>2660</v>
      </c>
      <c r="H91" s="395" t="s">
        <v>2661</v>
      </c>
      <c r="I91" s="148" t="s">
        <v>2662</v>
      </c>
      <c r="J91" s="148" t="s">
        <v>3377</v>
      </c>
      <c r="K91" s="163" t="s">
        <v>2663</v>
      </c>
      <c r="L91" s="146">
        <v>2017</v>
      </c>
      <c r="M91" s="146" t="s">
        <v>2664</v>
      </c>
      <c r="N91" s="146" t="s">
        <v>2665</v>
      </c>
      <c r="O91" s="96">
        <v>500</v>
      </c>
      <c r="P91" s="150">
        <v>125</v>
      </c>
      <c r="Q91" s="221" t="s">
        <v>2140</v>
      </c>
      <c r="R91" s="32"/>
      <c r="S91" s="32"/>
    </row>
    <row r="92" spans="1:19" s="65" customFormat="1" ht="110.25">
      <c r="A92" s="148" t="s">
        <v>2666</v>
      </c>
      <c r="B92" s="148" t="s">
        <v>2667</v>
      </c>
      <c r="C92" s="146">
        <v>3</v>
      </c>
      <c r="D92" s="148" t="s">
        <v>2659</v>
      </c>
      <c r="E92" s="146">
        <v>655</v>
      </c>
      <c r="F92" s="146">
        <v>1</v>
      </c>
      <c r="G92" s="146" t="s">
        <v>2660</v>
      </c>
      <c r="H92" s="395" t="s">
        <v>2668</v>
      </c>
      <c r="I92" s="148" t="s">
        <v>2669</v>
      </c>
      <c r="J92" s="148" t="s">
        <v>3378</v>
      </c>
      <c r="K92" s="163" t="s">
        <v>2670</v>
      </c>
      <c r="L92" s="146">
        <v>2017</v>
      </c>
      <c r="M92" s="146" t="s">
        <v>2664</v>
      </c>
      <c r="N92" s="146" t="s">
        <v>2665</v>
      </c>
      <c r="O92" s="96">
        <v>500</v>
      </c>
      <c r="P92" s="150">
        <v>100</v>
      </c>
      <c r="Q92" s="221" t="s">
        <v>2140</v>
      </c>
      <c r="R92" s="32"/>
      <c r="S92" s="32"/>
    </row>
    <row r="93" spans="1:19" s="65" customFormat="1" ht="179.25">
      <c r="A93" s="148" t="s">
        <v>2671</v>
      </c>
      <c r="B93" s="146" t="s">
        <v>2672</v>
      </c>
      <c r="C93" s="146">
        <v>3</v>
      </c>
      <c r="D93" s="146" t="s">
        <v>2659</v>
      </c>
      <c r="E93" s="146">
        <v>655</v>
      </c>
      <c r="F93" s="146">
        <v>1</v>
      </c>
      <c r="G93" s="146" t="s">
        <v>2660</v>
      </c>
      <c r="H93" s="395" t="s">
        <v>2673</v>
      </c>
      <c r="I93" s="148" t="s">
        <v>2674</v>
      </c>
      <c r="J93" s="148">
        <v>423110900031</v>
      </c>
      <c r="K93" s="163" t="s">
        <v>2675</v>
      </c>
      <c r="L93" s="146">
        <v>2017</v>
      </c>
      <c r="M93" s="146" t="s">
        <v>2664</v>
      </c>
      <c r="N93" s="146" t="s">
        <v>2665</v>
      </c>
      <c r="O93" s="96">
        <v>500</v>
      </c>
      <c r="P93" s="150">
        <v>100</v>
      </c>
      <c r="Q93" s="221" t="s">
        <v>2140</v>
      </c>
      <c r="R93" s="32"/>
      <c r="S93" s="32"/>
    </row>
    <row r="94" spans="1:19" s="65" customFormat="1" ht="138">
      <c r="A94" s="148" t="s">
        <v>2676</v>
      </c>
      <c r="B94" s="146" t="s">
        <v>2677</v>
      </c>
      <c r="C94" s="146">
        <v>3</v>
      </c>
      <c r="D94" s="146" t="s">
        <v>2659</v>
      </c>
      <c r="E94" s="146">
        <v>655</v>
      </c>
      <c r="F94" s="146">
        <v>1</v>
      </c>
      <c r="G94" s="146" t="s">
        <v>2660</v>
      </c>
      <c r="H94" s="395" t="s">
        <v>2678</v>
      </c>
      <c r="I94" s="148" t="s">
        <v>2679</v>
      </c>
      <c r="J94" s="148">
        <v>423110900028</v>
      </c>
      <c r="K94" s="163" t="s">
        <v>2680</v>
      </c>
      <c r="L94" s="146">
        <v>2017</v>
      </c>
      <c r="M94" s="146" t="s">
        <v>2664</v>
      </c>
      <c r="N94" s="146" t="s">
        <v>2665</v>
      </c>
      <c r="O94" s="96">
        <v>500</v>
      </c>
      <c r="P94" s="150">
        <v>100</v>
      </c>
      <c r="Q94" s="221" t="s">
        <v>2140</v>
      </c>
      <c r="R94" s="32"/>
      <c r="S94" s="32"/>
    </row>
    <row r="95" spans="1:19" s="65" customFormat="1" ht="123.75">
      <c r="A95" s="148" t="s">
        <v>2681</v>
      </c>
      <c r="B95" s="146" t="s">
        <v>2682</v>
      </c>
      <c r="C95" s="146">
        <v>3</v>
      </c>
      <c r="D95" s="146" t="s">
        <v>2659</v>
      </c>
      <c r="E95" s="146">
        <v>655</v>
      </c>
      <c r="F95" s="146">
        <v>1</v>
      </c>
      <c r="G95" s="146" t="s">
        <v>2660</v>
      </c>
      <c r="H95" s="395" t="s">
        <v>2683</v>
      </c>
      <c r="I95" s="148" t="s">
        <v>2684</v>
      </c>
      <c r="J95" s="148">
        <v>423110900026</v>
      </c>
      <c r="K95" s="163" t="s">
        <v>2685</v>
      </c>
      <c r="L95" s="146">
        <v>2017</v>
      </c>
      <c r="M95" s="146" t="s">
        <v>2664</v>
      </c>
      <c r="N95" s="146" t="s">
        <v>2665</v>
      </c>
      <c r="O95" s="96">
        <v>500</v>
      </c>
      <c r="P95" s="150">
        <v>167</v>
      </c>
      <c r="Q95" s="221" t="s">
        <v>2140</v>
      </c>
      <c r="R95" s="32"/>
      <c r="S95" s="32"/>
    </row>
    <row r="96" spans="1:17" ht="96">
      <c r="A96" s="98" t="s">
        <v>2686</v>
      </c>
      <c r="B96" s="95" t="s">
        <v>2687</v>
      </c>
      <c r="C96" s="95">
        <v>3</v>
      </c>
      <c r="D96" s="95" t="s">
        <v>1466</v>
      </c>
      <c r="E96" s="95">
        <v>54</v>
      </c>
      <c r="F96" s="95">
        <v>1</v>
      </c>
      <c r="G96" s="95"/>
      <c r="H96" s="370" t="s">
        <v>2688</v>
      </c>
      <c r="I96" s="370" t="s">
        <v>2688</v>
      </c>
      <c r="J96" s="148">
        <v>400629900026</v>
      </c>
      <c r="K96" s="101" t="s">
        <v>1469</v>
      </c>
      <c r="L96" s="95">
        <v>2017</v>
      </c>
      <c r="M96" s="95" t="s">
        <v>2664</v>
      </c>
      <c r="N96" s="95" t="s">
        <v>2689</v>
      </c>
      <c r="O96" s="102">
        <v>500</v>
      </c>
      <c r="P96" s="128">
        <v>56</v>
      </c>
      <c r="Q96" s="97" t="s">
        <v>2140</v>
      </c>
    </row>
    <row r="97" spans="1:19" s="65" customFormat="1" ht="110.25">
      <c r="A97" s="281" t="s">
        <v>2076</v>
      </c>
      <c r="B97" s="281" t="s">
        <v>3312</v>
      </c>
      <c r="C97" s="148" t="s">
        <v>132</v>
      </c>
      <c r="D97" s="281" t="s">
        <v>2154</v>
      </c>
      <c r="E97" s="148">
        <v>54</v>
      </c>
      <c r="F97" s="148">
        <v>4</v>
      </c>
      <c r="G97" s="281" t="s">
        <v>477</v>
      </c>
      <c r="H97" s="282"/>
      <c r="I97" s="148"/>
      <c r="J97" s="148" t="s">
        <v>3350</v>
      </c>
      <c r="K97" s="148" t="s">
        <v>1507</v>
      </c>
      <c r="L97" s="146">
        <v>2017</v>
      </c>
      <c r="M97" s="148"/>
      <c r="N97" s="148">
        <v>0.903</v>
      </c>
      <c r="O97" s="280">
        <v>500</v>
      </c>
      <c r="P97" s="431">
        <v>71.42</v>
      </c>
      <c r="Q97" s="221" t="s">
        <v>2135</v>
      </c>
      <c r="R97" s="32"/>
      <c r="S97" s="32"/>
    </row>
    <row r="98" spans="1:17" ht="82.5">
      <c r="A98" s="131" t="s">
        <v>2650</v>
      </c>
      <c r="B98" s="131" t="s">
        <v>3313</v>
      </c>
      <c r="C98" s="90" t="s">
        <v>132</v>
      </c>
      <c r="D98" s="131" t="s">
        <v>2154</v>
      </c>
      <c r="E98" s="90">
        <v>54</v>
      </c>
      <c r="F98" s="98">
        <v>2</v>
      </c>
      <c r="G98" s="131" t="s">
        <v>477</v>
      </c>
      <c r="H98" s="210"/>
      <c r="I98" s="98"/>
      <c r="J98" s="148" t="s">
        <v>3379</v>
      </c>
      <c r="K98" s="98" t="s">
        <v>2653</v>
      </c>
      <c r="L98" s="95">
        <v>2017</v>
      </c>
      <c r="M98" s="98"/>
      <c r="N98" s="98">
        <v>0.903</v>
      </c>
      <c r="O98" s="280">
        <v>500</v>
      </c>
      <c r="P98" s="432">
        <v>83.33</v>
      </c>
      <c r="Q98" s="97" t="s">
        <v>2135</v>
      </c>
    </row>
    <row r="99" spans="1:19" s="65" customFormat="1" ht="82.5">
      <c r="A99" s="281" t="s">
        <v>3036</v>
      </c>
      <c r="B99" s="281" t="s">
        <v>2376</v>
      </c>
      <c r="C99" s="148" t="s">
        <v>132</v>
      </c>
      <c r="D99" s="281" t="s">
        <v>2154</v>
      </c>
      <c r="E99" s="148">
        <v>54</v>
      </c>
      <c r="F99" s="148">
        <v>3</v>
      </c>
      <c r="G99" s="281" t="s">
        <v>477</v>
      </c>
      <c r="H99" s="282"/>
      <c r="I99" s="148"/>
      <c r="J99" s="148" t="s">
        <v>3438</v>
      </c>
      <c r="K99" s="148" t="s">
        <v>2692</v>
      </c>
      <c r="L99" s="146">
        <v>2017</v>
      </c>
      <c r="M99" s="148"/>
      <c r="N99" s="148">
        <v>0.903</v>
      </c>
      <c r="O99" s="280">
        <v>500</v>
      </c>
      <c r="P99" s="431">
        <v>100</v>
      </c>
      <c r="Q99" s="221" t="s">
        <v>2135</v>
      </c>
      <c r="R99" s="32"/>
      <c r="S99" s="32"/>
    </row>
    <row r="100" spans="1:17" ht="138">
      <c r="A100" s="131" t="s">
        <v>2693</v>
      </c>
      <c r="B100" s="131" t="s">
        <v>3314</v>
      </c>
      <c r="C100" s="90" t="s">
        <v>132</v>
      </c>
      <c r="D100" s="131" t="s">
        <v>668</v>
      </c>
      <c r="E100" s="90">
        <v>68</v>
      </c>
      <c r="F100" s="98">
        <v>7</v>
      </c>
      <c r="G100" s="131" t="s">
        <v>1472</v>
      </c>
      <c r="H100" s="210"/>
      <c r="I100" s="98"/>
      <c r="J100" s="148">
        <v>409234600009</v>
      </c>
      <c r="K100" s="98" t="s">
        <v>2067</v>
      </c>
      <c r="L100" s="95">
        <v>2017</v>
      </c>
      <c r="M100" s="98"/>
      <c r="N100" s="98">
        <v>0.956</v>
      </c>
      <c r="O100" s="280">
        <v>500</v>
      </c>
      <c r="P100" s="432">
        <v>71.42</v>
      </c>
      <c r="Q100" s="97" t="s">
        <v>2135</v>
      </c>
    </row>
    <row r="101" spans="1:17" ht="123.75">
      <c r="A101" s="131" t="s">
        <v>2169</v>
      </c>
      <c r="B101" s="131" t="s">
        <v>3315</v>
      </c>
      <c r="C101" s="90" t="s">
        <v>132</v>
      </c>
      <c r="D101" s="131" t="s">
        <v>668</v>
      </c>
      <c r="E101" s="90">
        <v>68</v>
      </c>
      <c r="F101" s="98">
        <v>6</v>
      </c>
      <c r="G101" s="131" t="s">
        <v>1472</v>
      </c>
      <c r="H101" s="210"/>
      <c r="I101" s="98"/>
      <c r="J101" s="148">
        <v>408702900028</v>
      </c>
      <c r="K101" s="98" t="s">
        <v>2173</v>
      </c>
      <c r="L101" s="95">
        <v>2017</v>
      </c>
      <c r="M101" s="98"/>
      <c r="N101" s="98">
        <v>0.956</v>
      </c>
      <c r="O101" s="280">
        <v>500</v>
      </c>
      <c r="P101" s="432">
        <v>55.55</v>
      </c>
      <c r="Q101" s="97" t="s">
        <v>2135</v>
      </c>
    </row>
    <row r="102" spans="1:17" ht="82.5">
      <c r="A102" s="183" t="s">
        <v>3316</v>
      </c>
      <c r="B102" s="169" t="s">
        <v>3317</v>
      </c>
      <c r="C102" s="175" t="s">
        <v>132</v>
      </c>
      <c r="D102" s="183" t="s">
        <v>668</v>
      </c>
      <c r="E102" s="175">
        <v>68</v>
      </c>
      <c r="F102" s="169">
        <v>5</v>
      </c>
      <c r="G102" s="183" t="s">
        <v>1472</v>
      </c>
      <c r="H102" s="255"/>
      <c r="I102" s="169"/>
      <c r="J102" s="171" t="s">
        <v>3436</v>
      </c>
      <c r="K102" s="169" t="s">
        <v>2694</v>
      </c>
      <c r="L102" s="170">
        <v>2017</v>
      </c>
      <c r="M102" s="169"/>
      <c r="N102" s="169">
        <v>0.956</v>
      </c>
      <c r="O102" s="301">
        <v>500</v>
      </c>
      <c r="P102" s="433">
        <v>100</v>
      </c>
      <c r="Q102" s="97" t="s">
        <v>2135</v>
      </c>
    </row>
    <row r="103" spans="1:19" s="65" customFormat="1" ht="110.25">
      <c r="A103" s="281" t="s">
        <v>2690</v>
      </c>
      <c r="B103" s="281" t="s">
        <v>3312</v>
      </c>
      <c r="C103" s="148" t="s">
        <v>132</v>
      </c>
      <c r="D103" s="281" t="s">
        <v>2154</v>
      </c>
      <c r="E103" s="148">
        <v>54</v>
      </c>
      <c r="F103" s="148">
        <v>4</v>
      </c>
      <c r="G103" s="281" t="s">
        <v>477</v>
      </c>
      <c r="H103" s="282"/>
      <c r="I103" s="148"/>
      <c r="J103" s="148" t="s">
        <v>2081</v>
      </c>
      <c r="K103" s="148" t="s">
        <v>1507</v>
      </c>
      <c r="L103" s="146">
        <v>2017</v>
      </c>
      <c r="M103" s="148"/>
      <c r="N103" s="148">
        <v>0.903</v>
      </c>
      <c r="O103" s="280">
        <v>500</v>
      </c>
      <c r="P103" s="431">
        <v>71.42</v>
      </c>
      <c r="Q103" s="221" t="s">
        <v>2134</v>
      </c>
      <c r="R103" s="32"/>
      <c r="S103" s="32"/>
    </row>
    <row r="104" spans="1:17" ht="69.75" customHeight="1">
      <c r="A104" s="131" t="s">
        <v>2650</v>
      </c>
      <c r="B104" s="131" t="s">
        <v>3313</v>
      </c>
      <c r="C104" s="90" t="s">
        <v>132</v>
      </c>
      <c r="D104" s="131" t="s">
        <v>2154</v>
      </c>
      <c r="E104" s="90">
        <v>54</v>
      </c>
      <c r="F104" s="98">
        <v>2</v>
      </c>
      <c r="G104" s="131" t="s">
        <v>477</v>
      </c>
      <c r="H104" s="210"/>
      <c r="I104" s="98"/>
      <c r="J104" s="148" t="s">
        <v>3351</v>
      </c>
      <c r="K104" s="98" t="s">
        <v>2653</v>
      </c>
      <c r="L104" s="95">
        <v>2017</v>
      </c>
      <c r="M104" s="98"/>
      <c r="N104" s="98">
        <v>0.903</v>
      </c>
      <c r="O104" s="280">
        <v>500</v>
      </c>
      <c r="P104" s="432">
        <v>83.33</v>
      </c>
      <c r="Q104" s="97" t="s">
        <v>2134</v>
      </c>
    </row>
    <row r="105" spans="1:19" s="65" customFormat="1" ht="82.5">
      <c r="A105" s="281" t="s">
        <v>2691</v>
      </c>
      <c r="B105" s="281" t="s">
        <v>2376</v>
      </c>
      <c r="C105" s="148" t="s">
        <v>132</v>
      </c>
      <c r="D105" s="281" t="s">
        <v>2154</v>
      </c>
      <c r="E105" s="148">
        <v>54</v>
      </c>
      <c r="F105" s="148">
        <v>3</v>
      </c>
      <c r="G105" s="281" t="s">
        <v>477</v>
      </c>
      <c r="H105" s="282"/>
      <c r="I105" s="148"/>
      <c r="J105" s="148" t="s">
        <v>3380</v>
      </c>
      <c r="K105" s="148" t="s">
        <v>2692</v>
      </c>
      <c r="L105" s="146">
        <v>2017</v>
      </c>
      <c r="M105" s="148"/>
      <c r="N105" s="148">
        <v>0.903</v>
      </c>
      <c r="O105" s="280">
        <v>500</v>
      </c>
      <c r="P105" s="431">
        <v>100</v>
      </c>
      <c r="Q105" s="221" t="s">
        <v>2134</v>
      </c>
      <c r="R105" s="32"/>
      <c r="S105" s="32"/>
    </row>
    <row r="106" spans="1:17" ht="138">
      <c r="A106" s="131" t="s">
        <v>2693</v>
      </c>
      <c r="B106" s="131" t="s">
        <v>3314</v>
      </c>
      <c r="C106" s="90" t="s">
        <v>132</v>
      </c>
      <c r="D106" s="131" t="s">
        <v>668</v>
      </c>
      <c r="E106" s="90">
        <v>68</v>
      </c>
      <c r="F106" s="98">
        <v>7</v>
      </c>
      <c r="G106" s="131" t="s">
        <v>1472</v>
      </c>
      <c r="H106" s="210"/>
      <c r="I106" s="98"/>
      <c r="J106" s="148">
        <v>409234600009</v>
      </c>
      <c r="K106" s="98" t="s">
        <v>2067</v>
      </c>
      <c r="L106" s="95">
        <v>2017</v>
      </c>
      <c r="M106" s="98"/>
      <c r="N106" s="98">
        <v>0.956</v>
      </c>
      <c r="O106" s="280">
        <v>500</v>
      </c>
      <c r="P106" s="432">
        <v>71.42</v>
      </c>
      <c r="Q106" s="97" t="s">
        <v>2134</v>
      </c>
    </row>
    <row r="107" spans="1:17" ht="123.75">
      <c r="A107" s="131" t="s">
        <v>2169</v>
      </c>
      <c r="B107" s="131" t="s">
        <v>3315</v>
      </c>
      <c r="C107" s="90" t="s">
        <v>132</v>
      </c>
      <c r="D107" s="131" t="s">
        <v>668</v>
      </c>
      <c r="E107" s="90">
        <v>68</v>
      </c>
      <c r="F107" s="98">
        <v>6</v>
      </c>
      <c r="G107" s="131" t="s">
        <v>1472</v>
      </c>
      <c r="H107" s="210"/>
      <c r="I107" s="98"/>
      <c r="J107" s="148">
        <v>408702900028</v>
      </c>
      <c r="K107" s="98" t="s">
        <v>2173</v>
      </c>
      <c r="L107" s="95">
        <v>2017</v>
      </c>
      <c r="M107" s="98"/>
      <c r="N107" s="98">
        <v>0.956</v>
      </c>
      <c r="O107" s="280">
        <v>500</v>
      </c>
      <c r="P107" s="432">
        <v>55.55</v>
      </c>
      <c r="Q107" s="97" t="s">
        <v>2134</v>
      </c>
    </row>
    <row r="108" spans="1:17" ht="82.5">
      <c r="A108" s="131" t="s">
        <v>3316</v>
      </c>
      <c r="B108" s="98" t="s">
        <v>3317</v>
      </c>
      <c r="C108" s="90" t="s">
        <v>132</v>
      </c>
      <c r="D108" s="131" t="s">
        <v>668</v>
      </c>
      <c r="E108" s="90">
        <v>68</v>
      </c>
      <c r="F108" s="98">
        <v>5</v>
      </c>
      <c r="G108" s="131" t="s">
        <v>1472</v>
      </c>
      <c r="H108" s="210"/>
      <c r="I108" s="98"/>
      <c r="J108" s="148" t="s">
        <v>3352</v>
      </c>
      <c r="K108" s="98" t="s">
        <v>2694</v>
      </c>
      <c r="L108" s="95">
        <v>2017</v>
      </c>
      <c r="M108" s="98"/>
      <c r="N108" s="98">
        <v>0.956</v>
      </c>
      <c r="O108" s="280">
        <v>500</v>
      </c>
      <c r="P108" s="432">
        <v>100</v>
      </c>
      <c r="Q108" s="97" t="s">
        <v>2134</v>
      </c>
    </row>
    <row r="109" spans="1:19" s="65" customFormat="1" ht="110.25">
      <c r="A109" s="281" t="s">
        <v>2695</v>
      </c>
      <c r="B109" s="281" t="s">
        <v>3421</v>
      </c>
      <c r="C109" s="148" t="s">
        <v>132</v>
      </c>
      <c r="D109" s="281" t="s">
        <v>668</v>
      </c>
      <c r="E109" s="148">
        <v>68</v>
      </c>
      <c r="F109" s="148">
        <v>9</v>
      </c>
      <c r="G109" s="281" t="s">
        <v>1472</v>
      </c>
      <c r="H109" s="282"/>
      <c r="I109" s="148"/>
      <c r="J109" s="427">
        <v>416748800045</v>
      </c>
      <c r="K109" s="148" t="s">
        <v>184</v>
      </c>
      <c r="L109" s="146">
        <v>2017</v>
      </c>
      <c r="M109" s="148"/>
      <c r="N109" s="148">
        <v>0.956</v>
      </c>
      <c r="O109" s="280">
        <v>500</v>
      </c>
      <c r="P109" s="431">
        <v>71.42</v>
      </c>
      <c r="Q109" s="221" t="s">
        <v>2134</v>
      </c>
      <c r="R109" s="32"/>
      <c r="S109" s="32"/>
    </row>
    <row r="110" spans="1:17" ht="165">
      <c r="A110" s="131" t="s">
        <v>2696</v>
      </c>
      <c r="B110" s="131" t="s">
        <v>3422</v>
      </c>
      <c r="C110" s="90" t="s">
        <v>132</v>
      </c>
      <c r="D110" s="131" t="s">
        <v>668</v>
      </c>
      <c r="E110" s="90">
        <v>68</v>
      </c>
      <c r="F110" s="98">
        <v>6</v>
      </c>
      <c r="G110" s="131" t="s">
        <v>1472</v>
      </c>
      <c r="H110" s="210"/>
      <c r="I110" s="98"/>
      <c r="J110" s="98" t="s">
        <v>3381</v>
      </c>
      <c r="K110" s="98" t="s">
        <v>180</v>
      </c>
      <c r="L110" s="95">
        <v>2017</v>
      </c>
      <c r="M110" s="98"/>
      <c r="N110" s="98">
        <v>0.956</v>
      </c>
      <c r="O110" s="280">
        <v>500</v>
      </c>
      <c r="P110" s="432">
        <v>55.55</v>
      </c>
      <c r="Q110" s="97" t="s">
        <v>2134</v>
      </c>
    </row>
    <row r="111" spans="1:19" s="65" customFormat="1" ht="110.25">
      <c r="A111" s="281" t="s">
        <v>1377</v>
      </c>
      <c r="B111" s="281" t="s">
        <v>3423</v>
      </c>
      <c r="C111" s="148" t="s">
        <v>132</v>
      </c>
      <c r="D111" s="281" t="s">
        <v>668</v>
      </c>
      <c r="E111" s="148">
        <v>68</v>
      </c>
      <c r="F111" s="148">
        <v>6</v>
      </c>
      <c r="G111" s="281" t="s">
        <v>1472</v>
      </c>
      <c r="H111" s="282"/>
      <c r="I111" s="148"/>
      <c r="J111" s="148" t="s">
        <v>3432</v>
      </c>
      <c r="K111" s="148" t="s">
        <v>2056</v>
      </c>
      <c r="L111" s="146">
        <v>2017</v>
      </c>
      <c r="M111" s="148"/>
      <c r="N111" s="148">
        <v>0.956</v>
      </c>
      <c r="O111" s="280">
        <v>500</v>
      </c>
      <c r="P111" s="431">
        <v>83.33</v>
      </c>
      <c r="Q111" s="221" t="s">
        <v>2134</v>
      </c>
      <c r="R111" s="32"/>
      <c r="S111" s="32"/>
    </row>
    <row r="112" spans="1:19" s="65" customFormat="1" ht="234">
      <c r="A112" s="148" t="s">
        <v>1517</v>
      </c>
      <c r="B112" s="148" t="s">
        <v>3433</v>
      </c>
      <c r="C112" s="146" t="s">
        <v>1461</v>
      </c>
      <c r="D112" s="148" t="s">
        <v>668</v>
      </c>
      <c r="E112" s="146">
        <v>98</v>
      </c>
      <c r="F112" s="146">
        <v>11</v>
      </c>
      <c r="G112" s="146" t="s">
        <v>669</v>
      </c>
      <c r="H112" s="281" t="s">
        <v>1519</v>
      </c>
      <c r="I112" s="148"/>
      <c r="J112" s="148">
        <v>416751800018</v>
      </c>
      <c r="K112" s="163" t="s">
        <v>1521</v>
      </c>
      <c r="L112" s="146">
        <v>2017</v>
      </c>
      <c r="M112" s="146" t="s">
        <v>2074</v>
      </c>
      <c r="N112" s="146">
        <v>0.331</v>
      </c>
      <c r="O112" s="96">
        <v>500</v>
      </c>
      <c r="P112" s="150">
        <v>83.33</v>
      </c>
      <c r="Q112" s="221" t="s">
        <v>3305</v>
      </c>
      <c r="R112" s="32"/>
      <c r="S112" s="32"/>
    </row>
    <row r="113" spans="1:19" s="65" customFormat="1" ht="110.25">
      <c r="A113" s="148" t="s">
        <v>2169</v>
      </c>
      <c r="B113" s="148" t="s">
        <v>3306</v>
      </c>
      <c r="C113" s="146"/>
      <c r="D113" s="148" t="s">
        <v>2170</v>
      </c>
      <c r="E113" s="146">
        <v>68</v>
      </c>
      <c r="F113" s="146">
        <v>6</v>
      </c>
      <c r="G113" s="146" t="s">
        <v>2171</v>
      </c>
      <c r="H113" s="281" t="s">
        <v>2172</v>
      </c>
      <c r="I113" s="148"/>
      <c r="J113" s="148" t="s">
        <v>2061</v>
      </c>
      <c r="K113" s="163" t="s">
        <v>2173</v>
      </c>
      <c r="L113" s="146">
        <v>2017</v>
      </c>
      <c r="M113" s="146" t="s">
        <v>352</v>
      </c>
      <c r="N113" s="146">
        <v>1.232</v>
      </c>
      <c r="O113" s="96">
        <v>500</v>
      </c>
      <c r="P113" s="150">
        <v>55.56</v>
      </c>
      <c r="Q113" s="221" t="s">
        <v>3305</v>
      </c>
      <c r="R113" s="32"/>
      <c r="S113" s="32"/>
    </row>
    <row r="114" spans="1:19" s="65" customFormat="1" ht="191.25" customHeight="1">
      <c r="A114" s="148" t="s">
        <v>2048</v>
      </c>
      <c r="B114" s="148" t="s">
        <v>2049</v>
      </c>
      <c r="C114" s="146" t="s">
        <v>1236</v>
      </c>
      <c r="D114" s="148" t="s">
        <v>2027</v>
      </c>
      <c r="E114" s="146">
        <v>68</v>
      </c>
      <c r="F114" s="146">
        <v>6</v>
      </c>
      <c r="G114" s="146" t="s">
        <v>2044</v>
      </c>
      <c r="H114" s="281" t="s">
        <v>179</v>
      </c>
      <c r="I114" s="148"/>
      <c r="J114" s="148" t="s">
        <v>3307</v>
      </c>
      <c r="K114" s="163" t="s">
        <v>180</v>
      </c>
      <c r="L114" s="146">
        <v>2017</v>
      </c>
      <c r="M114" s="146" t="s">
        <v>352</v>
      </c>
      <c r="N114" s="146" t="s">
        <v>2051</v>
      </c>
      <c r="O114" s="96">
        <v>500</v>
      </c>
      <c r="P114" s="150">
        <v>55.56</v>
      </c>
      <c r="Q114" s="221" t="s">
        <v>3305</v>
      </c>
      <c r="R114" s="32"/>
      <c r="S114" s="32"/>
    </row>
    <row r="115" spans="1:19" s="65" customFormat="1" ht="110.25">
      <c r="A115" s="148" t="s">
        <v>2052</v>
      </c>
      <c r="B115" s="148" t="s">
        <v>2053</v>
      </c>
      <c r="C115" s="146" t="s">
        <v>1236</v>
      </c>
      <c r="D115" s="148" t="s">
        <v>2027</v>
      </c>
      <c r="E115" s="146">
        <v>68</v>
      </c>
      <c r="F115" s="146">
        <v>6</v>
      </c>
      <c r="G115" s="146" t="s">
        <v>2044</v>
      </c>
      <c r="H115" s="281" t="s">
        <v>2054</v>
      </c>
      <c r="I115" s="148"/>
      <c r="J115" s="148" t="s">
        <v>3308</v>
      </c>
      <c r="K115" s="163" t="s">
        <v>2056</v>
      </c>
      <c r="L115" s="146">
        <v>2017</v>
      </c>
      <c r="M115" s="146" t="s">
        <v>352</v>
      </c>
      <c r="N115" s="146">
        <v>1.232</v>
      </c>
      <c r="O115" s="96">
        <v>500</v>
      </c>
      <c r="P115" s="150">
        <v>83.33</v>
      </c>
      <c r="Q115" s="221" t="s">
        <v>3305</v>
      </c>
      <c r="R115" s="32"/>
      <c r="S115" s="32"/>
    </row>
    <row r="116" spans="1:19" s="65" customFormat="1" ht="132">
      <c r="A116" s="583" t="s">
        <v>2064</v>
      </c>
      <c r="B116" s="584" t="s">
        <v>2065</v>
      </c>
      <c r="C116" s="585" t="s">
        <v>1461</v>
      </c>
      <c r="D116" s="170" t="s">
        <v>2027</v>
      </c>
      <c r="E116" s="586">
        <v>68</v>
      </c>
      <c r="F116" s="587">
        <v>7</v>
      </c>
      <c r="G116" s="587" t="s">
        <v>2059</v>
      </c>
      <c r="H116" s="209" t="s">
        <v>3582</v>
      </c>
      <c r="I116" s="578"/>
      <c r="J116" s="588" t="s">
        <v>2066</v>
      </c>
      <c r="K116" s="589" t="s">
        <v>3583</v>
      </c>
      <c r="L116" s="170">
        <v>2017</v>
      </c>
      <c r="M116" s="170" t="s">
        <v>352</v>
      </c>
      <c r="N116" s="590" t="s">
        <v>2051</v>
      </c>
      <c r="O116" s="179">
        <v>500</v>
      </c>
      <c r="P116" s="176">
        <v>71.43</v>
      </c>
      <c r="Q116" s="221" t="s">
        <v>3305</v>
      </c>
      <c r="R116" s="32"/>
      <c r="S116" s="32"/>
    </row>
    <row r="117" spans="1:19" s="65" customFormat="1" ht="124.5">
      <c r="A117" s="595" t="s">
        <v>3584</v>
      </c>
      <c r="B117" s="170" t="s">
        <v>3585</v>
      </c>
      <c r="C117" s="170" t="s">
        <v>311</v>
      </c>
      <c r="D117" s="170" t="s">
        <v>668</v>
      </c>
      <c r="E117" s="170">
        <v>68</v>
      </c>
      <c r="F117" s="170">
        <v>1</v>
      </c>
      <c r="G117" s="170"/>
      <c r="H117" s="591" t="s">
        <v>173</v>
      </c>
      <c r="I117" s="169"/>
      <c r="J117" s="169"/>
      <c r="K117" s="182" t="s">
        <v>174</v>
      </c>
      <c r="L117" s="170">
        <v>2017</v>
      </c>
      <c r="M117" s="170" t="s">
        <v>3586</v>
      </c>
      <c r="N117" s="181">
        <v>1232</v>
      </c>
      <c r="O117" s="185">
        <v>500</v>
      </c>
      <c r="P117" s="176">
        <v>62.5</v>
      </c>
      <c r="Q117" s="221" t="s">
        <v>3305</v>
      </c>
      <c r="R117" s="32"/>
      <c r="S117" s="32"/>
    </row>
    <row r="118" spans="1:19" s="65" customFormat="1" ht="165">
      <c r="A118" s="148" t="s">
        <v>1465</v>
      </c>
      <c r="B118" s="148" t="s">
        <v>3309</v>
      </c>
      <c r="C118" s="146" t="s">
        <v>1461</v>
      </c>
      <c r="D118" s="148" t="s">
        <v>1466</v>
      </c>
      <c r="E118" s="146">
        <v>54</v>
      </c>
      <c r="F118" s="146">
        <v>1</v>
      </c>
      <c r="G118" s="146" t="s">
        <v>477</v>
      </c>
      <c r="H118" s="281" t="s">
        <v>1467</v>
      </c>
      <c r="I118" s="148"/>
      <c r="J118" s="148" t="s">
        <v>1468</v>
      </c>
      <c r="K118" s="163" t="s">
        <v>1469</v>
      </c>
      <c r="L118" s="146">
        <v>2017</v>
      </c>
      <c r="M118" s="146" t="s">
        <v>352</v>
      </c>
      <c r="N118" s="146">
        <v>0.77</v>
      </c>
      <c r="O118" s="96">
        <v>500</v>
      </c>
      <c r="P118" s="150">
        <v>55.55</v>
      </c>
      <c r="Q118" s="221" t="s">
        <v>3310</v>
      </c>
      <c r="R118" s="32"/>
      <c r="S118" s="32"/>
    </row>
    <row r="119" spans="1:19" s="65" customFormat="1" ht="192.75">
      <c r="A119" s="148" t="s">
        <v>1470</v>
      </c>
      <c r="B119" s="148" t="s">
        <v>3311</v>
      </c>
      <c r="C119" s="146" t="s">
        <v>1461</v>
      </c>
      <c r="D119" s="148" t="s">
        <v>1471</v>
      </c>
      <c r="E119" s="146">
        <v>68</v>
      </c>
      <c r="F119" s="146">
        <v>2</v>
      </c>
      <c r="G119" s="146" t="s">
        <v>1472</v>
      </c>
      <c r="H119" s="281" t="s">
        <v>1473</v>
      </c>
      <c r="I119" s="148"/>
      <c r="J119" s="148" t="s">
        <v>1474</v>
      </c>
      <c r="K119" s="163" t="s">
        <v>1475</v>
      </c>
      <c r="L119" s="146">
        <v>2017</v>
      </c>
      <c r="M119" s="146" t="s">
        <v>352</v>
      </c>
      <c r="N119" s="146">
        <v>1.23</v>
      </c>
      <c r="O119" s="96">
        <v>500</v>
      </c>
      <c r="P119" s="150">
        <v>62.5</v>
      </c>
      <c r="Q119" s="221" t="s">
        <v>3310</v>
      </c>
      <c r="R119" s="32"/>
      <c r="S119" s="32"/>
    </row>
    <row r="120" spans="1:19" s="65" customFormat="1" ht="234">
      <c r="A120" s="148" t="s">
        <v>1517</v>
      </c>
      <c r="B120" s="148" t="s">
        <v>1518</v>
      </c>
      <c r="C120" s="146" t="s">
        <v>1461</v>
      </c>
      <c r="D120" s="148" t="s">
        <v>668</v>
      </c>
      <c r="E120" s="146">
        <v>98</v>
      </c>
      <c r="F120" s="146">
        <v>11</v>
      </c>
      <c r="G120" s="146" t="s">
        <v>669</v>
      </c>
      <c r="H120" s="281" t="s">
        <v>1519</v>
      </c>
      <c r="I120" s="148"/>
      <c r="J120" s="148" t="s">
        <v>1520</v>
      </c>
      <c r="K120" s="163" t="s">
        <v>1521</v>
      </c>
      <c r="L120" s="146">
        <v>2017</v>
      </c>
      <c r="M120" s="146" t="s">
        <v>2074</v>
      </c>
      <c r="N120" s="146">
        <v>0.331</v>
      </c>
      <c r="O120" s="96">
        <v>500</v>
      </c>
      <c r="P120" s="150">
        <v>83.33</v>
      </c>
      <c r="Q120" s="221" t="s">
        <v>3310</v>
      </c>
      <c r="R120" s="32"/>
      <c r="S120" s="32"/>
    </row>
    <row r="121" spans="1:19" s="65" customFormat="1" ht="110.25">
      <c r="A121" s="148" t="s">
        <v>2690</v>
      </c>
      <c r="B121" s="148" t="s">
        <v>3312</v>
      </c>
      <c r="C121" s="146" t="s">
        <v>1461</v>
      </c>
      <c r="D121" s="148" t="s">
        <v>2154</v>
      </c>
      <c r="E121" s="146">
        <v>54</v>
      </c>
      <c r="F121" s="146">
        <v>4</v>
      </c>
      <c r="G121" s="146" t="s">
        <v>477</v>
      </c>
      <c r="H121" s="281"/>
      <c r="I121" s="148"/>
      <c r="J121" s="148" t="s">
        <v>2081</v>
      </c>
      <c r="K121" s="163" t="s">
        <v>1507</v>
      </c>
      <c r="L121" s="146">
        <v>2017</v>
      </c>
      <c r="M121" s="146"/>
      <c r="N121" s="146">
        <v>0.903</v>
      </c>
      <c r="O121" s="96">
        <v>500</v>
      </c>
      <c r="P121" s="150">
        <v>71.42</v>
      </c>
      <c r="Q121" s="221" t="s">
        <v>3310</v>
      </c>
      <c r="R121" s="32"/>
      <c r="S121" s="32"/>
    </row>
    <row r="122" spans="1:19" s="65" customFormat="1" ht="82.5">
      <c r="A122" s="148" t="s">
        <v>2650</v>
      </c>
      <c r="B122" s="148" t="s">
        <v>3313</v>
      </c>
      <c r="C122" s="146" t="s">
        <v>1461</v>
      </c>
      <c r="D122" s="148" t="s">
        <v>2154</v>
      </c>
      <c r="E122" s="146">
        <v>54</v>
      </c>
      <c r="F122" s="146">
        <v>2</v>
      </c>
      <c r="G122" s="146" t="s">
        <v>477</v>
      </c>
      <c r="H122" s="281"/>
      <c r="I122" s="148"/>
      <c r="J122" s="148" t="s">
        <v>3437</v>
      </c>
      <c r="K122" s="163" t="s">
        <v>2653</v>
      </c>
      <c r="L122" s="146">
        <v>2017</v>
      </c>
      <c r="M122" s="146"/>
      <c r="N122" s="146">
        <v>0.903</v>
      </c>
      <c r="O122" s="96">
        <v>500</v>
      </c>
      <c r="P122" s="150">
        <v>83.33</v>
      </c>
      <c r="Q122" s="221" t="s">
        <v>3310</v>
      </c>
      <c r="R122" s="32"/>
      <c r="S122" s="32"/>
    </row>
    <row r="123" spans="1:19" s="65" customFormat="1" ht="96">
      <c r="A123" s="281" t="s">
        <v>3441</v>
      </c>
      <c r="B123" s="146" t="s">
        <v>3442</v>
      </c>
      <c r="C123" s="146" t="s">
        <v>311</v>
      </c>
      <c r="D123" s="146" t="s">
        <v>668</v>
      </c>
      <c r="E123" s="146">
        <v>68</v>
      </c>
      <c r="F123" s="146">
        <v>1</v>
      </c>
      <c r="G123" s="146"/>
      <c r="H123" s="415" t="s">
        <v>173</v>
      </c>
      <c r="I123" s="148"/>
      <c r="J123" s="148">
        <v>395499200037</v>
      </c>
      <c r="K123" s="163" t="s">
        <v>174</v>
      </c>
      <c r="L123" s="146">
        <v>2017</v>
      </c>
      <c r="M123" s="146" t="s">
        <v>352</v>
      </c>
      <c r="N123" s="145">
        <v>1232</v>
      </c>
      <c r="O123" s="96">
        <v>500</v>
      </c>
      <c r="P123" s="150">
        <v>62.5</v>
      </c>
      <c r="Q123" s="221" t="s">
        <v>3310</v>
      </c>
      <c r="R123" s="32"/>
      <c r="S123" s="32"/>
    </row>
    <row r="124" spans="1:19" s="65" customFormat="1" ht="82.5">
      <c r="A124" s="148" t="s">
        <v>2691</v>
      </c>
      <c r="B124" s="148" t="s">
        <v>2376</v>
      </c>
      <c r="C124" s="146" t="s">
        <v>1461</v>
      </c>
      <c r="D124" s="148" t="s">
        <v>2154</v>
      </c>
      <c r="E124" s="146">
        <v>54</v>
      </c>
      <c r="F124" s="146">
        <v>3</v>
      </c>
      <c r="G124" s="146" t="s">
        <v>477</v>
      </c>
      <c r="H124" s="281"/>
      <c r="I124" s="148"/>
      <c r="J124" s="148" t="s">
        <v>3438</v>
      </c>
      <c r="K124" s="163" t="s">
        <v>2692</v>
      </c>
      <c r="L124" s="146">
        <v>2017</v>
      </c>
      <c r="M124" s="146"/>
      <c r="N124" s="146">
        <v>0.903</v>
      </c>
      <c r="O124" s="96">
        <v>500</v>
      </c>
      <c r="P124" s="150">
        <v>100</v>
      </c>
      <c r="Q124" s="221" t="s">
        <v>3310</v>
      </c>
      <c r="R124" s="32"/>
      <c r="S124" s="32"/>
    </row>
    <row r="125" spans="1:19" s="65" customFormat="1" ht="138">
      <c r="A125" s="148" t="s">
        <v>2693</v>
      </c>
      <c r="B125" s="148" t="s">
        <v>3314</v>
      </c>
      <c r="C125" s="146" t="s">
        <v>1461</v>
      </c>
      <c r="D125" s="148" t="s">
        <v>668</v>
      </c>
      <c r="E125" s="146">
        <v>68</v>
      </c>
      <c r="F125" s="146">
        <v>7</v>
      </c>
      <c r="G125" s="146" t="s">
        <v>1472</v>
      </c>
      <c r="H125" s="281"/>
      <c r="I125" s="148"/>
      <c r="J125" s="148" t="s">
        <v>2176</v>
      </c>
      <c r="K125" s="163" t="s">
        <v>2067</v>
      </c>
      <c r="L125" s="146">
        <v>2017</v>
      </c>
      <c r="M125" s="146"/>
      <c r="N125" s="146">
        <v>0.956</v>
      </c>
      <c r="O125" s="96">
        <v>500</v>
      </c>
      <c r="P125" s="150">
        <v>71.42</v>
      </c>
      <c r="Q125" s="221" t="s">
        <v>3310</v>
      </c>
      <c r="R125" s="32"/>
      <c r="S125" s="32"/>
    </row>
    <row r="126" spans="1:19" s="65" customFormat="1" ht="117.75" customHeight="1">
      <c r="A126" s="148" t="s">
        <v>2169</v>
      </c>
      <c r="B126" s="148" t="s">
        <v>3315</v>
      </c>
      <c r="C126" s="146" t="s">
        <v>1461</v>
      </c>
      <c r="D126" s="148" t="s">
        <v>668</v>
      </c>
      <c r="E126" s="146">
        <v>68</v>
      </c>
      <c r="F126" s="146">
        <v>6</v>
      </c>
      <c r="G126" s="146" t="s">
        <v>1472</v>
      </c>
      <c r="H126" s="281"/>
      <c r="I126" s="148"/>
      <c r="J126" s="148"/>
      <c r="K126" s="163" t="s">
        <v>2173</v>
      </c>
      <c r="L126" s="146">
        <v>2017</v>
      </c>
      <c r="M126" s="146"/>
      <c r="N126" s="146">
        <v>0.956</v>
      </c>
      <c r="O126" s="96">
        <v>500</v>
      </c>
      <c r="P126" s="150">
        <v>55.55</v>
      </c>
      <c r="Q126" s="221" t="s">
        <v>3310</v>
      </c>
      <c r="R126" s="32"/>
      <c r="S126" s="32"/>
    </row>
    <row r="127" spans="1:19" s="65" customFormat="1" ht="82.5">
      <c r="A127" s="148" t="s">
        <v>3435</v>
      </c>
      <c r="B127" s="148" t="s">
        <v>3317</v>
      </c>
      <c r="C127" s="146" t="s">
        <v>1461</v>
      </c>
      <c r="D127" s="148" t="s">
        <v>668</v>
      </c>
      <c r="E127" s="146">
        <v>68</v>
      </c>
      <c r="F127" s="146">
        <v>5</v>
      </c>
      <c r="G127" s="146" t="s">
        <v>1472</v>
      </c>
      <c r="H127" s="281"/>
      <c r="I127" s="148"/>
      <c r="J127" s="171" t="s">
        <v>3436</v>
      </c>
      <c r="K127" s="163" t="s">
        <v>2694</v>
      </c>
      <c r="L127" s="146">
        <v>2017</v>
      </c>
      <c r="M127" s="146"/>
      <c r="N127" s="146">
        <v>0.956</v>
      </c>
      <c r="O127" s="96">
        <v>500</v>
      </c>
      <c r="P127" s="150">
        <v>100</v>
      </c>
      <c r="Q127" s="221" t="s">
        <v>3310</v>
      </c>
      <c r="R127" s="32"/>
      <c r="S127" s="32"/>
    </row>
    <row r="128" spans="1:19" s="65" customFormat="1" ht="84">
      <c r="A128" s="608" t="s">
        <v>2153</v>
      </c>
      <c r="B128" s="609" t="s">
        <v>3424</v>
      </c>
      <c r="C128" s="610" t="s">
        <v>1461</v>
      </c>
      <c r="D128" s="609" t="s">
        <v>2154</v>
      </c>
      <c r="E128" s="611">
        <v>54</v>
      </c>
      <c r="F128" s="611">
        <v>2</v>
      </c>
      <c r="G128" s="611" t="s">
        <v>2155</v>
      </c>
      <c r="H128" s="612" t="s">
        <v>3598</v>
      </c>
      <c r="I128" s="611"/>
      <c r="J128" s="613"/>
      <c r="K128" s="611" t="s">
        <v>3599</v>
      </c>
      <c r="L128" s="614"/>
      <c r="M128" s="611" t="s">
        <v>2157</v>
      </c>
      <c r="N128" s="611">
        <v>0.903</v>
      </c>
      <c r="O128" s="594">
        <v>500</v>
      </c>
      <c r="P128" s="615">
        <f>500/5</f>
        <v>100</v>
      </c>
      <c r="Q128" s="221" t="s">
        <v>3310</v>
      </c>
      <c r="R128" s="32"/>
      <c r="S128" s="32"/>
    </row>
    <row r="129" spans="1:19" s="65" customFormat="1" ht="96">
      <c r="A129" s="608" t="s">
        <v>3600</v>
      </c>
      <c r="B129" s="609" t="s">
        <v>3601</v>
      </c>
      <c r="C129" s="610" t="s">
        <v>1461</v>
      </c>
      <c r="D129" s="609" t="s">
        <v>2154</v>
      </c>
      <c r="E129" s="611">
        <v>54</v>
      </c>
      <c r="F129" s="611">
        <v>1</v>
      </c>
      <c r="G129" s="611" t="s">
        <v>2155</v>
      </c>
      <c r="H129" s="612" t="s">
        <v>3598</v>
      </c>
      <c r="I129" s="611"/>
      <c r="J129" s="613"/>
      <c r="K129" s="611" t="s">
        <v>3602</v>
      </c>
      <c r="L129" s="614">
        <v>2017</v>
      </c>
      <c r="M129" s="611">
        <v>0.07</v>
      </c>
      <c r="N129" s="611">
        <v>0.903</v>
      </c>
      <c r="O129" s="594">
        <v>500</v>
      </c>
      <c r="P129" s="615">
        <f>500/6</f>
        <v>83.33333333333333</v>
      </c>
      <c r="Q129" s="221" t="s">
        <v>3310</v>
      </c>
      <c r="R129" s="32"/>
      <c r="S129" s="32"/>
    </row>
    <row r="130" spans="1:19" s="65" customFormat="1" ht="96">
      <c r="A130" s="609" t="s">
        <v>3603</v>
      </c>
      <c r="B130" s="609" t="s">
        <v>3604</v>
      </c>
      <c r="C130" s="593" t="s">
        <v>1461</v>
      </c>
      <c r="D130" s="609" t="s">
        <v>2154</v>
      </c>
      <c r="E130" s="611">
        <v>54</v>
      </c>
      <c r="F130" s="611">
        <v>1</v>
      </c>
      <c r="G130" s="611" t="s">
        <v>2155</v>
      </c>
      <c r="H130" s="612" t="s">
        <v>3598</v>
      </c>
      <c r="I130" s="609"/>
      <c r="J130" s="609"/>
      <c r="K130" s="609" t="s">
        <v>3605</v>
      </c>
      <c r="L130" s="614">
        <v>2017</v>
      </c>
      <c r="M130" s="611">
        <v>0.07</v>
      </c>
      <c r="N130" s="611">
        <v>0.903</v>
      </c>
      <c r="O130" s="594">
        <v>500</v>
      </c>
      <c r="P130" s="615">
        <f>500/7</f>
        <v>71.42857142857143</v>
      </c>
      <c r="Q130" s="221" t="s">
        <v>3310</v>
      </c>
      <c r="R130" s="32"/>
      <c r="S130" s="32"/>
    </row>
    <row r="131" spans="1:19" s="65" customFormat="1" ht="165">
      <c r="A131" s="171" t="s">
        <v>2048</v>
      </c>
      <c r="B131" s="173" t="s">
        <v>2049</v>
      </c>
      <c r="C131" s="173" t="s">
        <v>1236</v>
      </c>
      <c r="D131" s="173" t="s">
        <v>2027</v>
      </c>
      <c r="E131" s="173">
        <v>68</v>
      </c>
      <c r="F131" s="173">
        <v>6</v>
      </c>
      <c r="G131" s="173" t="s">
        <v>2044</v>
      </c>
      <c r="H131" s="277" t="s">
        <v>179</v>
      </c>
      <c r="I131" s="171"/>
      <c r="J131" s="616" t="s">
        <v>3307</v>
      </c>
      <c r="K131" s="278" t="s">
        <v>180</v>
      </c>
      <c r="L131" s="173">
        <v>2017</v>
      </c>
      <c r="M131" s="173" t="s">
        <v>352</v>
      </c>
      <c r="N131" s="590" t="s">
        <v>2051</v>
      </c>
      <c r="O131" s="279">
        <v>500</v>
      </c>
      <c r="P131" s="443">
        <v>55.56</v>
      </c>
      <c r="Q131" s="221" t="s">
        <v>3310</v>
      </c>
      <c r="R131" s="32"/>
      <c r="S131" s="32"/>
    </row>
    <row r="132" spans="1:19" s="65" customFormat="1" ht="96">
      <c r="A132" s="608" t="s">
        <v>2695</v>
      </c>
      <c r="B132" s="609" t="s">
        <v>3606</v>
      </c>
      <c r="C132" s="593" t="s">
        <v>1461</v>
      </c>
      <c r="D132" s="617" t="s">
        <v>668</v>
      </c>
      <c r="E132" s="593">
        <v>68</v>
      </c>
      <c r="F132" s="593">
        <v>9</v>
      </c>
      <c r="G132" s="617" t="s">
        <v>1472</v>
      </c>
      <c r="H132" s="618"/>
      <c r="I132" s="593"/>
      <c r="J132" s="593"/>
      <c r="K132" s="593" t="s">
        <v>184</v>
      </c>
      <c r="L132" s="593">
        <v>2017</v>
      </c>
      <c r="M132" s="593"/>
      <c r="N132" s="593">
        <v>0.956</v>
      </c>
      <c r="O132" s="593">
        <v>500</v>
      </c>
      <c r="P132" s="593">
        <v>71.42</v>
      </c>
      <c r="Q132" s="221" t="s">
        <v>3310</v>
      </c>
      <c r="R132" s="32"/>
      <c r="S132" s="32"/>
    </row>
    <row r="133" spans="1:19" s="65" customFormat="1" ht="317.25">
      <c r="A133" s="148" t="s">
        <v>3318</v>
      </c>
      <c r="B133" s="148" t="s">
        <v>3319</v>
      </c>
      <c r="C133" s="146" t="s">
        <v>3320</v>
      </c>
      <c r="D133" s="148" t="s">
        <v>1343</v>
      </c>
      <c r="E133" s="146">
        <v>68</v>
      </c>
      <c r="F133" s="146">
        <v>6</v>
      </c>
      <c r="G133" s="146" t="s">
        <v>3321</v>
      </c>
      <c r="H133" s="281" t="s">
        <v>2181</v>
      </c>
      <c r="I133" s="148"/>
      <c r="J133" s="148"/>
      <c r="K133" s="163" t="s">
        <v>671</v>
      </c>
      <c r="L133" s="146">
        <v>2017</v>
      </c>
      <c r="M133" s="146" t="s">
        <v>640</v>
      </c>
      <c r="N133" s="146">
        <v>1232</v>
      </c>
      <c r="O133" s="96">
        <v>500</v>
      </c>
      <c r="P133" s="150">
        <v>62.5</v>
      </c>
      <c r="Q133" s="221" t="s">
        <v>3310</v>
      </c>
      <c r="R133" s="32"/>
      <c r="S133" s="32"/>
    </row>
    <row r="134" spans="1:17" ht="108" customHeight="1">
      <c r="A134" s="148" t="s">
        <v>2052</v>
      </c>
      <c r="B134" s="148" t="s">
        <v>2053</v>
      </c>
      <c r="C134" s="146" t="s">
        <v>1236</v>
      </c>
      <c r="D134" s="148" t="s">
        <v>2027</v>
      </c>
      <c r="E134" s="146">
        <v>68</v>
      </c>
      <c r="F134" s="146">
        <v>6</v>
      </c>
      <c r="G134" s="146" t="s">
        <v>2044</v>
      </c>
      <c r="H134" s="281" t="s">
        <v>2054</v>
      </c>
      <c r="I134" s="148"/>
      <c r="J134" s="148" t="s">
        <v>3432</v>
      </c>
      <c r="K134" s="163" t="s">
        <v>2056</v>
      </c>
      <c r="L134" s="146">
        <v>2017</v>
      </c>
      <c r="M134" s="146" t="s">
        <v>352</v>
      </c>
      <c r="N134" s="146">
        <v>1.232</v>
      </c>
      <c r="O134" s="96">
        <v>500</v>
      </c>
      <c r="P134" s="150">
        <v>83.33</v>
      </c>
      <c r="Q134" s="221" t="s">
        <v>3310</v>
      </c>
    </row>
    <row r="135" spans="1:19" s="65" customFormat="1" ht="192.75">
      <c r="A135" s="434" t="s">
        <v>2025</v>
      </c>
      <c r="B135" s="434" t="s">
        <v>3394</v>
      </c>
      <c r="C135" s="173" t="s">
        <v>1236</v>
      </c>
      <c r="D135" s="422" t="s">
        <v>2027</v>
      </c>
      <c r="E135" s="435">
        <v>68</v>
      </c>
      <c r="F135" s="422"/>
      <c r="G135" s="422" t="s">
        <v>3395</v>
      </c>
      <c r="H135" s="283" t="s">
        <v>3353</v>
      </c>
      <c r="I135" s="171"/>
      <c r="J135" s="422" t="s">
        <v>2028</v>
      </c>
      <c r="K135" s="422" t="s">
        <v>671</v>
      </c>
      <c r="L135" s="173">
        <v>2017</v>
      </c>
      <c r="M135" s="173" t="s">
        <v>352</v>
      </c>
      <c r="N135" s="190">
        <v>1232</v>
      </c>
      <c r="O135" s="178">
        <v>500</v>
      </c>
      <c r="P135" s="192">
        <v>62.5</v>
      </c>
      <c r="Q135" s="221" t="s">
        <v>3349</v>
      </c>
      <c r="R135" s="32"/>
      <c r="S135" s="32"/>
    </row>
    <row r="136" spans="1:19" s="65" customFormat="1" ht="192.75">
      <c r="A136" s="434" t="s">
        <v>1465</v>
      </c>
      <c r="B136" s="434" t="s">
        <v>3396</v>
      </c>
      <c r="C136" s="173" t="s">
        <v>1236</v>
      </c>
      <c r="D136" s="434" t="s">
        <v>2078</v>
      </c>
      <c r="E136" s="173">
        <v>54</v>
      </c>
      <c r="F136" s="173"/>
      <c r="G136" s="422" t="s">
        <v>477</v>
      </c>
      <c r="H136" s="171" t="s">
        <v>3354</v>
      </c>
      <c r="I136" s="171"/>
      <c r="J136" s="422" t="s">
        <v>1529</v>
      </c>
      <c r="K136" s="422" t="s">
        <v>1469</v>
      </c>
      <c r="L136" s="173">
        <v>2017</v>
      </c>
      <c r="M136" s="173" t="s">
        <v>660</v>
      </c>
      <c r="N136" s="173" t="s">
        <v>3355</v>
      </c>
      <c r="O136" s="178">
        <v>500</v>
      </c>
      <c r="P136" s="192">
        <v>55.55</v>
      </c>
      <c r="Q136" s="221" t="s">
        <v>3349</v>
      </c>
      <c r="R136" s="32"/>
      <c r="S136" s="32"/>
    </row>
    <row r="137" spans="1:19" s="65" customFormat="1" ht="192.75">
      <c r="A137" s="434" t="s">
        <v>3356</v>
      </c>
      <c r="B137" s="434" t="s">
        <v>3357</v>
      </c>
      <c r="C137" s="173" t="s">
        <v>1236</v>
      </c>
      <c r="D137" s="434" t="s">
        <v>3358</v>
      </c>
      <c r="E137" s="173">
        <v>25</v>
      </c>
      <c r="F137" s="173"/>
      <c r="G137" s="422" t="s">
        <v>1400</v>
      </c>
      <c r="H137" s="171" t="s">
        <v>3359</v>
      </c>
      <c r="I137" s="422" t="s">
        <v>3360</v>
      </c>
      <c r="J137" s="422" t="s">
        <v>3361</v>
      </c>
      <c r="K137" s="422" t="s">
        <v>3362</v>
      </c>
      <c r="L137" s="173">
        <v>2017</v>
      </c>
      <c r="M137" s="173" t="s">
        <v>660</v>
      </c>
      <c r="N137" s="173" t="s">
        <v>3363</v>
      </c>
      <c r="O137" s="178">
        <v>500</v>
      </c>
      <c r="P137" s="192">
        <v>125</v>
      </c>
      <c r="Q137" s="221" t="s">
        <v>3349</v>
      </c>
      <c r="R137" s="32"/>
      <c r="S137" s="32"/>
    </row>
    <row r="138" spans="1:19" s="65" customFormat="1" ht="192.75">
      <c r="A138" s="434" t="s">
        <v>3364</v>
      </c>
      <c r="B138" s="434" t="s">
        <v>3397</v>
      </c>
      <c r="C138" s="173" t="s">
        <v>1236</v>
      </c>
      <c r="D138" s="434" t="s">
        <v>3365</v>
      </c>
      <c r="E138" s="173">
        <v>58</v>
      </c>
      <c r="F138" s="173"/>
      <c r="G138" s="422" t="s">
        <v>2092</v>
      </c>
      <c r="H138" s="171" t="s">
        <v>3366</v>
      </c>
      <c r="I138" s="171"/>
      <c r="J138" s="422" t="s">
        <v>3398</v>
      </c>
      <c r="K138" s="422" t="s">
        <v>1500</v>
      </c>
      <c r="L138" s="173">
        <v>2017</v>
      </c>
      <c r="M138" s="173" t="s">
        <v>660</v>
      </c>
      <c r="N138" s="173" t="s">
        <v>153</v>
      </c>
      <c r="O138" s="178">
        <v>500</v>
      </c>
      <c r="P138" s="192">
        <v>62.5</v>
      </c>
      <c r="Q138" s="221" t="s">
        <v>3349</v>
      </c>
      <c r="R138" s="32"/>
      <c r="S138" s="32"/>
    </row>
    <row r="139" spans="1:19" s="65" customFormat="1" ht="192.75">
      <c r="A139" s="434" t="s">
        <v>3367</v>
      </c>
      <c r="B139" s="434" t="s">
        <v>3399</v>
      </c>
      <c r="C139" s="173" t="s">
        <v>1236</v>
      </c>
      <c r="D139" s="434" t="s">
        <v>796</v>
      </c>
      <c r="E139" s="173">
        <v>28</v>
      </c>
      <c r="F139" s="173"/>
      <c r="G139" s="422" t="s">
        <v>797</v>
      </c>
      <c r="H139" s="171" t="s">
        <v>3368</v>
      </c>
      <c r="I139" s="171"/>
      <c r="J139" s="422" t="s">
        <v>359</v>
      </c>
      <c r="K139" s="422" t="s">
        <v>3369</v>
      </c>
      <c r="L139" s="173">
        <v>2017</v>
      </c>
      <c r="M139" s="173" t="s">
        <v>660</v>
      </c>
      <c r="N139" s="173" t="s">
        <v>3370</v>
      </c>
      <c r="O139" s="178">
        <v>500</v>
      </c>
      <c r="P139" s="192">
        <v>250</v>
      </c>
      <c r="Q139" s="221" t="s">
        <v>3349</v>
      </c>
      <c r="R139" s="32"/>
      <c r="S139" s="32"/>
    </row>
    <row r="140" spans="1:19" s="65" customFormat="1" ht="96">
      <c r="A140" s="171" t="s">
        <v>2153</v>
      </c>
      <c r="B140" s="171" t="s">
        <v>3424</v>
      </c>
      <c r="C140" s="173" t="s">
        <v>311</v>
      </c>
      <c r="D140" s="171" t="s">
        <v>2154</v>
      </c>
      <c r="E140" s="173">
        <v>54</v>
      </c>
      <c r="F140" s="173">
        <v>2</v>
      </c>
      <c r="G140" s="173" t="s">
        <v>2155</v>
      </c>
      <c r="H140" s="171" t="s">
        <v>2156</v>
      </c>
      <c r="I140" s="173"/>
      <c r="J140" s="278"/>
      <c r="K140" s="173">
        <v>2017</v>
      </c>
      <c r="L140" s="619"/>
      <c r="M140" s="173" t="s">
        <v>2157</v>
      </c>
      <c r="N140" s="173">
        <v>0.903</v>
      </c>
      <c r="O140" s="178">
        <v>500</v>
      </c>
      <c r="P140" s="274">
        <v>100</v>
      </c>
      <c r="Q140" s="221" t="s">
        <v>2143</v>
      </c>
      <c r="R140" s="32"/>
      <c r="S140" s="32"/>
    </row>
    <row r="141" spans="1:19" s="65" customFormat="1" ht="110.25">
      <c r="A141" s="171" t="s">
        <v>3403</v>
      </c>
      <c r="B141" s="171" t="s">
        <v>3425</v>
      </c>
      <c r="C141" s="173" t="s">
        <v>311</v>
      </c>
      <c r="D141" s="171" t="s">
        <v>668</v>
      </c>
      <c r="E141" s="173">
        <v>68</v>
      </c>
      <c r="F141" s="173">
        <v>6</v>
      </c>
      <c r="G141" s="173" t="s">
        <v>2158</v>
      </c>
      <c r="H141" s="171" t="s">
        <v>2156</v>
      </c>
      <c r="I141" s="173"/>
      <c r="J141" s="278" t="s">
        <v>3348</v>
      </c>
      <c r="K141" s="173">
        <v>2017</v>
      </c>
      <c r="L141" s="619"/>
      <c r="M141" s="173">
        <v>0.258</v>
      </c>
      <c r="N141" s="173">
        <v>0.956</v>
      </c>
      <c r="O141" s="178">
        <v>500</v>
      </c>
      <c r="P141" s="274">
        <v>62.5</v>
      </c>
      <c r="Q141" s="221" t="s">
        <v>2143</v>
      </c>
      <c r="R141" s="32"/>
      <c r="S141" s="32"/>
    </row>
    <row r="142" spans="1:19" s="65" customFormat="1" ht="179.25">
      <c r="A142" s="171" t="s">
        <v>2042</v>
      </c>
      <c r="B142" s="171" t="s">
        <v>3426</v>
      </c>
      <c r="C142" s="173" t="s">
        <v>311</v>
      </c>
      <c r="D142" s="171" t="s">
        <v>668</v>
      </c>
      <c r="E142" s="173">
        <v>68</v>
      </c>
      <c r="F142" s="173">
        <v>2</v>
      </c>
      <c r="G142" s="173" t="s">
        <v>2159</v>
      </c>
      <c r="H142" s="171" t="s">
        <v>2160</v>
      </c>
      <c r="I142" s="173"/>
      <c r="J142" s="278" t="s">
        <v>2046</v>
      </c>
      <c r="K142" s="173">
        <v>2017</v>
      </c>
      <c r="L142" s="619" t="s">
        <v>2161</v>
      </c>
      <c r="M142" s="173">
        <v>0.258</v>
      </c>
      <c r="N142" s="173">
        <v>0.956</v>
      </c>
      <c r="O142" s="178">
        <v>500</v>
      </c>
      <c r="P142" s="274">
        <v>62.5</v>
      </c>
      <c r="Q142" s="221" t="s">
        <v>2143</v>
      </c>
      <c r="R142" s="32"/>
      <c r="S142" s="32"/>
    </row>
    <row r="143" spans="1:16" ht="14.25">
      <c r="A143" s="50" t="s">
        <v>2</v>
      </c>
      <c r="O143" s="53"/>
      <c r="P143" s="572">
        <f>SUM(P11:P142)</f>
        <v>11867.291904761902</v>
      </c>
    </row>
    <row r="144" spans="1:16" ht="14.25">
      <c r="A144" s="817" t="s">
        <v>12</v>
      </c>
      <c r="B144" s="817"/>
      <c r="C144" s="817"/>
      <c r="D144" s="817"/>
      <c r="E144" s="817"/>
      <c r="F144" s="817"/>
      <c r="G144" s="817"/>
      <c r="H144" s="817"/>
      <c r="I144" s="817"/>
      <c r="J144" s="817"/>
      <c r="K144" s="817"/>
      <c r="L144" s="817"/>
      <c r="M144" s="817"/>
      <c r="N144" s="817"/>
      <c r="O144" s="817"/>
      <c r="P144" s="817"/>
    </row>
  </sheetData>
  <sheetProtection/>
  <autoFilter ref="A10:S144"/>
  <mergeCells count="7">
    <mergeCell ref="A144:P144"/>
    <mergeCell ref="A2:P2"/>
    <mergeCell ref="A4:P4"/>
    <mergeCell ref="A5:P5"/>
    <mergeCell ref="A6:P6"/>
    <mergeCell ref="A7:P7"/>
    <mergeCell ref="A8:P8"/>
  </mergeCells>
  <hyperlinks>
    <hyperlink ref="H15" r:id="rId1" display="http://journals.sagepub.com/action/doSearch?AllField=rotaru"/>
    <hyperlink ref="H20" r:id="rId2" display="https://www.ncbi.nlm.nih.gov/pubmed/28523326"/>
    <hyperlink ref="H23" r:id="rId3" display="http://www.revistadechimie.ro/pdf/SERB%20B%201%2017.pdf"/>
    <hyperlink ref="H25" r:id="rId4" display="http://www.revistadechimie.ro/pdf/33%20SILISTEANU%20S%206%2017.pdf"/>
    <hyperlink ref="H26" r:id="rId5" display="http://www.revistadechimie.ro/pdf/45%20COLDEA%20L%209%2017.pdf"/>
    <hyperlink ref="H52" r:id="rId6" display="http://www.revistadechimie.ro/pdf/24%20TOTAN%206%2017.pdf"/>
    <hyperlink ref="H51" r:id="rId7" display="http://www.revistadechimie.ro/pdf/33%20SILISTEANU%20S%206%2017.pdf"/>
    <hyperlink ref="H50" r:id="rId8" display="http://www.revistadechimie.ro/pdf/ANTONESCU%20ELI%202%2017.pdf"/>
    <hyperlink ref="H54" r:id="rId9" display="www.revistadechimie.ro"/>
    <hyperlink ref="H53" r:id="rId10" display="www.revistadechimie.ro"/>
    <hyperlink ref="H56" r:id="rId11" display="http://www.revmaterialeplastice.ro/pdf/8%20GRIGORE%20N%204%2017.pdf"/>
    <hyperlink ref="H59" r:id="rId12" display="http://www.revistadechimie.ro/pdf/ANTONESCU%20ELI%202%2017.pdf"/>
    <hyperlink ref="H58" r:id="rId13" display="http://www.revistadechimie.ro/pdf/24%20TOTAN%206%2017.pdf"/>
    <hyperlink ref="H57" r:id="rId14" display="http://www.revistadechimie.ro/pdf/33%20SILISTEANU%20S%206%2017.pdf"/>
    <hyperlink ref="H60" r:id="rId15" display="http://www.rjme.ro/RJME/resources/files/580117207210.pdf"/>
    <hyperlink ref="H64" r:id="rId16" display="http://www.rjme.ro/RJME/resources/files/580217635639.pdf"/>
    <hyperlink ref="H65" r:id="rId17" display="http://www.rjme.ro/RJME/resources/files/58031710691076.pdf"/>
    <hyperlink ref="H62" r:id="rId18" display="http://europepmc.org/abstract/med/28523326"/>
    <hyperlink ref="H69" r:id="rId19" display="http://www.rjlm.ro/index.php/arhiv/584"/>
    <hyperlink ref="H70" r:id="rId20" display="http://www.biomedres.info/"/>
    <hyperlink ref="H71" r:id="rId21" display="http://www.biomedres.info/"/>
    <hyperlink ref="H73" r:id="rId22" display="http://apps.webofknowledge.com/full_record.do?product=WOS&amp;search_mode=GeneralSearch&amp;qid=15&amp;SID=F3wlL2DaXyBbBIVRNgy&amp;page=1&amp;doc=4"/>
    <hyperlink ref="H74" r:id="rId23" display="http://apps.webofknowledge.com/full_record.do?product=WOS&amp;search_mode=GeneralSearch&amp;qid=15&amp;SID=F3wlL2DaXyBbBIVRNgy&amp;page=1&amp;doc=3"/>
    <hyperlink ref="H75" r:id="rId24" display="http://apps.webofknowledge.com/full_record.do?product=WOS&amp;search_mode=GeneralSearch&amp;qid=15&amp;SID=F3wlL2DaXyBbBIVRNgy&amp;page=1&amp;doc=2"/>
    <hyperlink ref="H76" r:id="rId25" display="http://apps.webofknowledge.com/full_record.do?product=WOS&amp;search_mode=GeneralSearch&amp;qid=15&amp;SID=F3wlL2DaXyBbBIVRNgy&amp;page=1&amp;doc=1"/>
    <hyperlink ref="H81" r:id="rId26" display="http://www.revmaterialeplastice.ro/pdf/22%20CHICEA%20R%203%2017.pdf"/>
    <hyperlink ref="H82" r:id="rId27" display="http://www.rjme.ro/RJME/resources/files/Ognean_Maria_Livia_RJME_2017_58_3.pdf"/>
    <hyperlink ref="H84" r:id="rId28" display="http://www.revistadechimie.ro/article_eng.asp?ID=5694"/>
    <hyperlink ref="H83" r:id="rId29" display="http://www.revistadechimie.ro/article_eng.asp?ID=5694"/>
    <hyperlink ref="H87" r:id="rId30" display="http://www.revmaterialeplastice.ro/pdf/22%20CHICEA%20R%203%2017.pdf"/>
    <hyperlink ref="H89" r:id="rId31" display="http://www.revmaterialeplastice.ro/article_eng.asp?ID=4836"/>
    <hyperlink ref="H90" r:id="rId32" display="http://www.revmaterialeplastice.ro/article_eng.asp?ID=4882"/>
    <hyperlink ref="H91" r:id="rId33" display="https://doi.org/10.1080/15421406.2017.1361299"/>
    <hyperlink ref="H92" r:id="rId34" display="https://doi.org/10.1080/15421406.2017.1361307"/>
    <hyperlink ref="H93" r:id="rId35" display="https://doi.org/10.1080/15421406.2017.1362311"/>
    <hyperlink ref="H94" r:id="rId36" display="https://doi.org/10.1080/15421406.2017.1362308"/>
    <hyperlink ref="H95" r:id="rId37" display="https://doi.org/10.1080/15421406.2017.1361732"/>
    <hyperlink ref="H96" r:id="rId38" display="http://www.revmaterialeplastice.ro/article_eng.asp?ID=4798"/>
    <hyperlink ref="I96" r:id="rId39" display="http://www.revmaterialeplastice.ro/article_eng.asp?ID=4798"/>
    <hyperlink ref="H11" r:id="rId40" display="https://benthamscience.com/journals/recent-patents-on-anti-cancer-drug-discovery/"/>
    <hyperlink ref="H61" r:id="rId41" display="https://meritresearchjournals.org/er/content/2017/October/Grosu%20et%20al.pdf"/>
    <hyperlink ref="H13" r:id="rId42" display="http://www.alliedacademies.org/articles/bacteremia-with-turicella-otitidis-in-an-institutionalized-elderly-patient-with-multiple-hospital-admissions-a-case-report.html."/>
    <hyperlink ref="H117" r:id="rId43" display="http://www.revistadechimie.ro/pdf/SERB%20B%201%2017.pdf"/>
    <hyperlink ref="H123" r:id="rId44" display="http://www.revistadechimie.ro/pdf/SERB%20B%201%2017.pdf"/>
    <hyperlink ref="H128" r:id="rId45" display="http://www.revistadechimie.ro"/>
    <hyperlink ref="H129" r:id="rId46" display="http://www.revistadechimie.ro"/>
    <hyperlink ref="H130" r:id="rId47" display="http://www.revistadechimie.ro"/>
    <hyperlink ref="H131" r:id="rId48" display="http://www.revistadechimie.ro/pdf/33%20SILISTEANU%20S%206%2017.pdf"/>
  </hyperlinks>
  <printOptions/>
  <pageMargins left="0.511811023622047" right="0.31496062992126" top="0" bottom="0" header="0" footer="0"/>
  <pageSetup fitToHeight="1" fitToWidth="1" horizontalDpi="200" verticalDpi="200" orientation="landscape" paperSize="9" scale="10" r:id="rId49"/>
</worksheet>
</file>

<file path=xl/worksheets/sheet4.xml><?xml version="1.0" encoding="utf-8"?>
<worksheet xmlns="http://schemas.openxmlformats.org/spreadsheetml/2006/main" xmlns:r="http://schemas.openxmlformats.org/officeDocument/2006/relationships">
  <dimension ref="A2:O59"/>
  <sheetViews>
    <sheetView zoomScale="80" zoomScaleNormal="80" zoomScalePageLayoutView="0" workbookViewId="0" topLeftCell="A9">
      <selection activeCell="V11" sqref="V11"/>
    </sheetView>
  </sheetViews>
  <sheetFormatPr defaultColWidth="9.140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5" max="15" width="20.8515625" style="0" customWidth="1"/>
  </cols>
  <sheetData>
    <row r="2" spans="1:14" s="18" customFormat="1" ht="33.75" customHeight="1">
      <c r="A2" s="828" t="s">
        <v>267</v>
      </c>
      <c r="B2" s="829"/>
      <c r="C2" s="829"/>
      <c r="D2" s="829"/>
      <c r="E2" s="829"/>
      <c r="F2" s="829"/>
      <c r="G2" s="829"/>
      <c r="H2" s="829"/>
      <c r="I2" s="829"/>
      <c r="J2" s="829"/>
      <c r="K2" s="829"/>
      <c r="L2" s="829"/>
      <c r="M2" s="829"/>
      <c r="N2" s="829"/>
    </row>
    <row r="3" spans="1:12" s="4" customFormat="1" ht="18" customHeight="1">
      <c r="A3" s="11"/>
      <c r="B3" s="11"/>
      <c r="C3" s="11"/>
      <c r="D3" s="11"/>
      <c r="E3" s="11"/>
      <c r="F3" s="11"/>
      <c r="G3" s="11"/>
      <c r="H3" s="3"/>
      <c r="I3" s="3"/>
      <c r="J3" s="3"/>
      <c r="K3" s="3"/>
      <c r="L3" s="3"/>
    </row>
    <row r="4" spans="1:14" s="4" customFormat="1" ht="15.75" customHeight="1">
      <c r="A4" s="830" t="s">
        <v>268</v>
      </c>
      <c r="B4" s="830"/>
      <c r="C4" s="830"/>
      <c r="D4" s="830"/>
      <c r="E4" s="830"/>
      <c r="F4" s="830"/>
      <c r="G4" s="830"/>
      <c r="H4" s="831"/>
      <c r="I4" s="831"/>
      <c r="J4" s="831"/>
      <c r="K4" s="831"/>
      <c r="L4" s="831"/>
      <c r="M4" s="831"/>
      <c r="N4" s="831"/>
    </row>
    <row r="5" spans="1:14" s="4" customFormat="1" ht="13.5" customHeight="1">
      <c r="A5" s="832" t="s">
        <v>56</v>
      </c>
      <c r="B5" s="832"/>
      <c r="C5" s="832"/>
      <c r="D5" s="832"/>
      <c r="E5" s="832"/>
      <c r="F5" s="832"/>
      <c r="G5" s="832"/>
      <c r="H5" s="832"/>
      <c r="I5" s="832"/>
      <c r="J5" s="832"/>
      <c r="K5" s="832"/>
      <c r="L5" s="832"/>
      <c r="M5" s="831"/>
      <c r="N5" s="831"/>
    </row>
    <row r="6" spans="1:14" s="4" customFormat="1" ht="14.25">
      <c r="A6" s="830" t="s">
        <v>27</v>
      </c>
      <c r="B6" s="830"/>
      <c r="C6" s="830"/>
      <c r="D6" s="830"/>
      <c r="E6" s="830"/>
      <c r="F6" s="830"/>
      <c r="G6" s="830"/>
      <c r="H6" s="830"/>
      <c r="I6" s="830"/>
      <c r="J6" s="830"/>
      <c r="K6" s="830"/>
      <c r="L6" s="831"/>
      <c r="M6" s="831"/>
      <c r="N6" s="831"/>
    </row>
    <row r="7" spans="1:15" s="4" customFormat="1" ht="15" customHeight="1">
      <c r="A7" s="823" t="s">
        <v>55</v>
      </c>
      <c r="B7" s="824"/>
      <c r="C7" s="824"/>
      <c r="D7" s="824"/>
      <c r="E7" s="824"/>
      <c r="F7" s="824"/>
      <c r="G7" s="824"/>
      <c r="H7" s="824"/>
      <c r="I7" s="824"/>
      <c r="J7" s="824"/>
      <c r="K7" s="824"/>
      <c r="L7" s="824"/>
      <c r="M7" s="824"/>
      <c r="N7" s="825"/>
      <c r="O7" s="3"/>
    </row>
    <row r="8" spans="1:14" s="4" customFormat="1" ht="57" customHeight="1">
      <c r="A8" s="822" t="s">
        <v>66</v>
      </c>
      <c r="B8" s="822"/>
      <c r="C8" s="822"/>
      <c r="D8" s="822"/>
      <c r="E8" s="822"/>
      <c r="F8" s="822"/>
      <c r="G8" s="822"/>
      <c r="H8" s="822"/>
      <c r="I8" s="822"/>
      <c r="J8" s="822"/>
      <c r="K8" s="822"/>
      <c r="L8" s="822"/>
      <c r="M8" s="822"/>
      <c r="N8" s="822"/>
    </row>
    <row r="9" spans="1:12" s="4" customFormat="1" ht="14.25">
      <c r="A9" s="10"/>
      <c r="B9" s="10"/>
      <c r="C9" s="10"/>
      <c r="D9" s="10"/>
      <c r="E9" s="10"/>
      <c r="F9" s="10"/>
      <c r="G9" s="10"/>
      <c r="H9" s="10"/>
      <c r="I9" s="10"/>
      <c r="J9" s="10"/>
      <c r="K9" s="10"/>
      <c r="L9" s="10"/>
    </row>
    <row r="10" spans="1:15" s="4" customFormat="1" ht="54.75">
      <c r="A10" s="36" t="s">
        <v>0</v>
      </c>
      <c r="B10" s="36" t="s">
        <v>53</v>
      </c>
      <c r="C10" s="36" t="s">
        <v>60</v>
      </c>
      <c r="D10" s="45" t="s">
        <v>5</v>
      </c>
      <c r="E10" s="45" t="s">
        <v>58</v>
      </c>
      <c r="F10" s="45" t="s">
        <v>59</v>
      </c>
      <c r="G10" s="36" t="s">
        <v>57</v>
      </c>
      <c r="H10" s="37" t="s">
        <v>14</v>
      </c>
      <c r="I10" s="45" t="s">
        <v>11</v>
      </c>
      <c r="J10" s="160" t="s">
        <v>304</v>
      </c>
      <c r="K10" s="45" t="s">
        <v>15</v>
      </c>
      <c r="L10" s="45" t="s">
        <v>16</v>
      </c>
      <c r="M10" s="36" t="s">
        <v>54</v>
      </c>
      <c r="N10" s="36" t="s">
        <v>7</v>
      </c>
      <c r="O10" s="89" t="s">
        <v>301</v>
      </c>
    </row>
    <row r="11" spans="1:15" s="4" customFormat="1" ht="330.75">
      <c r="A11" s="103" t="s">
        <v>466</v>
      </c>
      <c r="B11" s="103" t="s">
        <v>467</v>
      </c>
      <c r="C11" s="104" t="s">
        <v>311</v>
      </c>
      <c r="D11" s="104" t="s">
        <v>468</v>
      </c>
      <c r="E11" s="104" t="s">
        <v>469</v>
      </c>
      <c r="F11" s="104"/>
      <c r="G11" s="105" t="s">
        <v>470</v>
      </c>
      <c r="H11" s="93" t="s">
        <v>471</v>
      </c>
      <c r="I11" s="104" t="s">
        <v>472</v>
      </c>
      <c r="J11" s="104"/>
      <c r="K11" s="106" t="s">
        <v>473</v>
      </c>
      <c r="L11" s="104">
        <v>2017</v>
      </c>
      <c r="M11" s="107">
        <v>200</v>
      </c>
      <c r="N11" s="108">
        <v>40</v>
      </c>
      <c r="O11" s="97" t="s">
        <v>474</v>
      </c>
    </row>
    <row r="12" spans="1:15" s="4" customFormat="1" ht="69">
      <c r="A12" s="103" t="s">
        <v>466</v>
      </c>
      <c r="B12" s="103" t="s">
        <v>467</v>
      </c>
      <c r="C12" s="104" t="s">
        <v>1236</v>
      </c>
      <c r="D12" s="104" t="s">
        <v>468</v>
      </c>
      <c r="E12" s="104" t="s">
        <v>469</v>
      </c>
      <c r="F12" s="104"/>
      <c r="G12" s="105" t="s">
        <v>470</v>
      </c>
      <c r="H12" s="241" t="s">
        <v>471</v>
      </c>
      <c r="I12" s="104" t="s">
        <v>472</v>
      </c>
      <c r="J12" s="104"/>
      <c r="K12" s="106" t="s">
        <v>473</v>
      </c>
      <c r="L12" s="104">
        <v>2017</v>
      </c>
      <c r="M12" s="107">
        <v>200</v>
      </c>
      <c r="N12" s="108">
        <v>40</v>
      </c>
      <c r="O12" s="97" t="s">
        <v>1398</v>
      </c>
    </row>
    <row r="13" spans="1:15" s="292" customFormat="1" ht="156" customHeight="1">
      <c r="A13" s="403" t="s">
        <v>1076</v>
      </c>
      <c r="B13" s="403" t="s">
        <v>1077</v>
      </c>
      <c r="C13" s="146" t="s">
        <v>311</v>
      </c>
      <c r="D13" s="403" t="s">
        <v>1078</v>
      </c>
      <c r="E13" s="297">
        <v>7</v>
      </c>
      <c r="F13" s="297">
        <v>2</v>
      </c>
      <c r="G13" s="223" t="s">
        <v>1079</v>
      </c>
      <c r="H13" s="148"/>
      <c r="I13" s="163"/>
      <c r="J13" s="148" t="s">
        <v>1080</v>
      </c>
      <c r="K13" s="163" t="s">
        <v>1081</v>
      </c>
      <c r="L13" s="146">
        <v>2017</v>
      </c>
      <c r="M13" s="620">
        <v>200</v>
      </c>
      <c r="N13" s="221">
        <v>200</v>
      </c>
      <c r="O13" s="221" t="s">
        <v>1082</v>
      </c>
    </row>
    <row r="14" spans="1:15" s="275" customFormat="1" ht="330.75">
      <c r="A14" s="621" t="s">
        <v>466</v>
      </c>
      <c r="B14" s="621" t="s">
        <v>467</v>
      </c>
      <c r="C14" s="622" t="s">
        <v>311</v>
      </c>
      <c r="D14" s="622" t="s">
        <v>468</v>
      </c>
      <c r="E14" s="622" t="s">
        <v>469</v>
      </c>
      <c r="F14" s="622"/>
      <c r="G14" s="623" t="s">
        <v>470</v>
      </c>
      <c r="H14" s="624" t="s">
        <v>471</v>
      </c>
      <c r="I14" s="622" t="s">
        <v>472</v>
      </c>
      <c r="J14" s="622"/>
      <c r="K14" s="625" t="s">
        <v>473</v>
      </c>
      <c r="L14" s="622">
        <v>2017</v>
      </c>
      <c r="M14" s="626">
        <v>200</v>
      </c>
      <c r="N14" s="627">
        <v>40</v>
      </c>
      <c r="O14" s="221" t="s">
        <v>3473</v>
      </c>
    </row>
    <row r="15" spans="1:15" s="4" customFormat="1" ht="14.25">
      <c r="A15" s="103"/>
      <c r="B15" s="103"/>
      <c r="C15" s="104"/>
      <c r="D15" s="104"/>
      <c r="E15" s="104"/>
      <c r="F15" s="104"/>
      <c r="G15" s="105"/>
      <c r="H15" s="93"/>
      <c r="I15" s="104"/>
      <c r="J15" s="104"/>
      <c r="K15" s="106"/>
      <c r="L15" s="104"/>
      <c r="M15" s="107"/>
      <c r="N15" s="108"/>
      <c r="O15" s="97"/>
    </row>
    <row r="16" spans="1:15" s="4" customFormat="1" ht="14.25">
      <c r="A16" s="103"/>
      <c r="B16" s="103"/>
      <c r="C16" s="104"/>
      <c r="D16" s="104"/>
      <c r="E16" s="104"/>
      <c r="F16" s="104"/>
      <c r="G16" s="105"/>
      <c r="H16" s="93"/>
      <c r="I16" s="104"/>
      <c r="J16" s="104"/>
      <c r="K16" s="106"/>
      <c r="L16" s="104"/>
      <c r="M16" s="107"/>
      <c r="N16" s="108"/>
      <c r="O16" s="97"/>
    </row>
    <row r="17" spans="1:15" s="4" customFormat="1" ht="14.25">
      <c r="A17" s="103"/>
      <c r="B17" s="103"/>
      <c r="C17" s="104"/>
      <c r="D17" s="104"/>
      <c r="E17" s="104"/>
      <c r="F17" s="104"/>
      <c r="G17" s="105"/>
      <c r="H17" s="93"/>
      <c r="I17" s="104"/>
      <c r="J17" s="104"/>
      <c r="K17" s="106"/>
      <c r="L17" s="104"/>
      <c r="M17" s="107"/>
      <c r="N17" s="108"/>
      <c r="O17" s="97"/>
    </row>
    <row r="18" spans="1:15" s="4" customFormat="1" ht="14.25">
      <c r="A18" s="103"/>
      <c r="B18" s="103"/>
      <c r="C18" s="104"/>
      <c r="D18" s="104"/>
      <c r="E18" s="104"/>
      <c r="F18" s="104"/>
      <c r="G18" s="105"/>
      <c r="H18" s="93"/>
      <c r="I18" s="104"/>
      <c r="J18" s="104"/>
      <c r="K18" s="106"/>
      <c r="L18" s="104"/>
      <c r="M18" s="107"/>
      <c r="N18" s="108"/>
      <c r="O18" s="97"/>
    </row>
    <row r="19" spans="1:15" s="4" customFormat="1" ht="14.25">
      <c r="A19" s="103"/>
      <c r="B19" s="103"/>
      <c r="C19" s="104"/>
      <c r="D19" s="104"/>
      <c r="E19" s="104"/>
      <c r="F19" s="104"/>
      <c r="G19" s="105"/>
      <c r="H19" s="93"/>
      <c r="I19" s="104"/>
      <c r="J19" s="104"/>
      <c r="K19" s="106"/>
      <c r="L19" s="104"/>
      <c r="M19" s="107"/>
      <c r="N19" s="108"/>
      <c r="O19" s="97"/>
    </row>
    <row r="20" spans="1:15" s="4" customFormat="1" ht="14.25">
      <c r="A20" s="103"/>
      <c r="B20" s="103"/>
      <c r="C20" s="104"/>
      <c r="D20" s="104"/>
      <c r="E20" s="104"/>
      <c r="F20" s="104"/>
      <c r="G20" s="105"/>
      <c r="H20" s="93"/>
      <c r="I20" s="104"/>
      <c r="J20" s="104"/>
      <c r="K20" s="106"/>
      <c r="L20" s="104"/>
      <c r="M20" s="107"/>
      <c r="N20" s="108"/>
      <c r="O20" s="97"/>
    </row>
    <row r="21" spans="1:15" s="4" customFormat="1" ht="14.25">
      <c r="A21" s="103"/>
      <c r="B21" s="103"/>
      <c r="C21" s="104"/>
      <c r="D21" s="104"/>
      <c r="E21" s="104"/>
      <c r="F21" s="104"/>
      <c r="G21" s="105"/>
      <c r="H21" s="93"/>
      <c r="I21" s="104"/>
      <c r="J21" s="104"/>
      <c r="K21" s="106"/>
      <c r="L21" s="104"/>
      <c r="M21" s="107"/>
      <c r="N21" s="108"/>
      <c r="O21" s="97"/>
    </row>
    <row r="22" spans="1:15" s="4" customFormat="1" ht="14.25">
      <c r="A22" s="103"/>
      <c r="B22" s="103"/>
      <c r="C22" s="104"/>
      <c r="D22" s="104"/>
      <c r="E22" s="104"/>
      <c r="F22" s="104"/>
      <c r="G22" s="105"/>
      <c r="H22" s="93"/>
      <c r="I22" s="104"/>
      <c r="J22" s="104"/>
      <c r="K22" s="106"/>
      <c r="L22" s="104"/>
      <c r="M22" s="107"/>
      <c r="N22" s="108"/>
      <c r="O22" s="97"/>
    </row>
    <row r="23" spans="1:15" s="4" customFormat="1" ht="14.25">
      <c r="A23" s="103"/>
      <c r="B23" s="103"/>
      <c r="C23" s="104"/>
      <c r="D23" s="104"/>
      <c r="E23" s="104"/>
      <c r="F23" s="104"/>
      <c r="G23" s="105"/>
      <c r="H23" s="93"/>
      <c r="I23" s="104"/>
      <c r="J23" s="104"/>
      <c r="K23" s="106"/>
      <c r="L23" s="104"/>
      <c r="M23" s="107"/>
      <c r="N23" s="108"/>
      <c r="O23" s="97"/>
    </row>
    <row r="24" spans="1:15" s="4" customFormat="1" ht="14.25">
      <c r="A24" s="103"/>
      <c r="B24" s="103"/>
      <c r="C24" s="104"/>
      <c r="D24" s="104"/>
      <c r="E24" s="104"/>
      <c r="F24" s="104"/>
      <c r="G24" s="105"/>
      <c r="H24" s="93"/>
      <c r="I24" s="104"/>
      <c r="J24" s="104"/>
      <c r="K24" s="106"/>
      <c r="L24" s="104"/>
      <c r="M24" s="107"/>
      <c r="N24" s="108"/>
      <c r="O24" s="97"/>
    </row>
    <row r="25" spans="1:15" s="4" customFormat="1" ht="14.25">
      <c r="A25" s="103"/>
      <c r="B25" s="103"/>
      <c r="C25" s="104"/>
      <c r="D25" s="104"/>
      <c r="E25" s="104"/>
      <c r="F25" s="104"/>
      <c r="G25" s="105"/>
      <c r="H25" s="93"/>
      <c r="I25" s="104"/>
      <c r="J25" s="104"/>
      <c r="K25" s="106"/>
      <c r="L25" s="104"/>
      <c r="M25" s="107"/>
      <c r="N25" s="108"/>
      <c r="O25" s="97"/>
    </row>
    <row r="26" spans="1:15" s="4" customFormat="1" ht="14.25">
      <c r="A26" s="103"/>
      <c r="B26" s="103"/>
      <c r="C26" s="104"/>
      <c r="D26" s="104"/>
      <c r="E26" s="104"/>
      <c r="F26" s="104"/>
      <c r="G26" s="105"/>
      <c r="H26" s="93"/>
      <c r="I26" s="104"/>
      <c r="J26" s="104"/>
      <c r="K26" s="106"/>
      <c r="L26" s="104"/>
      <c r="M26" s="107"/>
      <c r="N26" s="108"/>
      <c r="O26" s="97"/>
    </row>
    <row r="27" spans="1:15" s="4" customFormat="1" ht="14.25">
      <c r="A27" s="103"/>
      <c r="B27" s="103"/>
      <c r="C27" s="104"/>
      <c r="D27" s="104"/>
      <c r="E27" s="104"/>
      <c r="F27" s="104"/>
      <c r="G27" s="105"/>
      <c r="H27" s="93"/>
      <c r="I27" s="104"/>
      <c r="J27" s="104"/>
      <c r="K27" s="106"/>
      <c r="L27" s="104"/>
      <c r="M27" s="107"/>
      <c r="N27" s="108"/>
      <c r="O27" s="97"/>
    </row>
    <row r="28" spans="1:15" s="4" customFormat="1" ht="14.25">
      <c r="A28" s="103"/>
      <c r="B28" s="103"/>
      <c r="C28" s="104"/>
      <c r="D28" s="104"/>
      <c r="E28" s="104"/>
      <c r="F28" s="104"/>
      <c r="G28" s="105"/>
      <c r="H28" s="93"/>
      <c r="I28" s="104"/>
      <c r="J28" s="104"/>
      <c r="K28" s="106"/>
      <c r="L28" s="104"/>
      <c r="M28" s="107"/>
      <c r="N28" s="108"/>
      <c r="O28" s="97"/>
    </row>
    <row r="29" spans="1:15" s="4" customFormat="1" ht="14.25">
      <c r="A29" s="103"/>
      <c r="B29" s="103"/>
      <c r="C29" s="104"/>
      <c r="D29" s="104"/>
      <c r="E29" s="104"/>
      <c r="F29" s="104"/>
      <c r="G29" s="105"/>
      <c r="H29" s="93"/>
      <c r="I29" s="104"/>
      <c r="J29" s="104"/>
      <c r="K29" s="106"/>
      <c r="L29" s="104"/>
      <c r="M29" s="107"/>
      <c r="N29" s="108"/>
      <c r="O29" s="97"/>
    </row>
    <row r="30" spans="1:15" s="4" customFormat="1" ht="14.25">
      <c r="A30" s="103"/>
      <c r="B30" s="103"/>
      <c r="C30" s="104"/>
      <c r="D30" s="104"/>
      <c r="E30" s="104"/>
      <c r="F30" s="104"/>
      <c r="G30" s="105"/>
      <c r="H30" s="93"/>
      <c r="I30" s="104"/>
      <c r="J30" s="104"/>
      <c r="K30" s="106"/>
      <c r="L30" s="104"/>
      <c r="M30" s="107"/>
      <c r="N30" s="108"/>
      <c r="O30" s="97"/>
    </row>
    <row r="31" spans="1:15" s="4" customFormat="1" ht="14.25">
      <c r="A31" s="103"/>
      <c r="B31" s="103"/>
      <c r="C31" s="104"/>
      <c r="D31" s="104"/>
      <c r="E31" s="104"/>
      <c r="F31" s="104"/>
      <c r="G31" s="105"/>
      <c r="H31" s="93"/>
      <c r="I31" s="104"/>
      <c r="J31" s="104"/>
      <c r="K31" s="106"/>
      <c r="L31" s="104"/>
      <c r="M31" s="107"/>
      <c r="N31" s="108"/>
      <c r="O31" s="97"/>
    </row>
    <row r="32" spans="1:15" s="4" customFormat="1" ht="14.25">
      <c r="A32" s="103"/>
      <c r="B32" s="103"/>
      <c r="C32" s="104"/>
      <c r="D32" s="104"/>
      <c r="E32" s="104"/>
      <c r="F32" s="104"/>
      <c r="G32" s="105"/>
      <c r="H32" s="93"/>
      <c r="I32" s="104"/>
      <c r="J32" s="104"/>
      <c r="K32" s="106"/>
      <c r="L32" s="104"/>
      <c r="M32" s="107"/>
      <c r="N32" s="108"/>
      <c r="O32" s="97"/>
    </row>
    <row r="33" spans="1:15" s="4" customFormat="1" ht="14.25">
      <c r="A33" s="103"/>
      <c r="B33" s="103"/>
      <c r="C33" s="104"/>
      <c r="D33" s="104"/>
      <c r="E33" s="104"/>
      <c r="F33" s="104"/>
      <c r="G33" s="105"/>
      <c r="H33" s="93"/>
      <c r="I33" s="104"/>
      <c r="J33" s="104"/>
      <c r="K33" s="106"/>
      <c r="L33" s="104"/>
      <c r="M33" s="107"/>
      <c r="N33" s="108"/>
      <c r="O33" s="97"/>
    </row>
    <row r="34" spans="1:15" s="4" customFormat="1" ht="14.25">
      <c r="A34" s="103"/>
      <c r="B34" s="103"/>
      <c r="C34" s="104"/>
      <c r="D34" s="104"/>
      <c r="E34" s="104"/>
      <c r="F34" s="104"/>
      <c r="G34" s="105"/>
      <c r="H34" s="93"/>
      <c r="I34" s="104"/>
      <c r="J34" s="104"/>
      <c r="K34" s="106"/>
      <c r="L34" s="104"/>
      <c r="M34" s="107"/>
      <c r="N34" s="108"/>
      <c r="O34" s="97"/>
    </row>
    <row r="35" spans="1:15" s="4" customFormat="1" ht="14.25">
      <c r="A35" s="103"/>
      <c r="B35" s="103"/>
      <c r="C35" s="104"/>
      <c r="D35" s="104"/>
      <c r="E35" s="104"/>
      <c r="F35" s="104"/>
      <c r="G35" s="105"/>
      <c r="H35" s="93"/>
      <c r="I35" s="104"/>
      <c r="J35" s="104"/>
      <c r="K35" s="106"/>
      <c r="L35" s="104"/>
      <c r="M35" s="107"/>
      <c r="N35" s="108"/>
      <c r="O35" s="97"/>
    </row>
    <row r="36" spans="1:15" s="4" customFormat="1" ht="14.25">
      <c r="A36" s="103"/>
      <c r="B36" s="103"/>
      <c r="C36" s="104"/>
      <c r="D36" s="104"/>
      <c r="E36" s="104"/>
      <c r="F36" s="104"/>
      <c r="G36" s="105"/>
      <c r="H36" s="93"/>
      <c r="I36" s="104"/>
      <c r="J36" s="104"/>
      <c r="K36" s="106"/>
      <c r="L36" s="104"/>
      <c r="M36" s="107"/>
      <c r="N36" s="108"/>
      <c r="O36" s="97"/>
    </row>
    <row r="37" spans="1:15" s="4" customFormat="1" ht="14.25">
      <c r="A37" s="103"/>
      <c r="B37" s="103"/>
      <c r="C37" s="104"/>
      <c r="D37" s="104"/>
      <c r="E37" s="104"/>
      <c r="F37" s="104"/>
      <c r="G37" s="105"/>
      <c r="H37" s="93"/>
      <c r="I37" s="104"/>
      <c r="J37" s="104"/>
      <c r="K37" s="106"/>
      <c r="L37" s="104"/>
      <c r="M37" s="107"/>
      <c r="N37" s="108"/>
      <c r="O37" s="97"/>
    </row>
    <row r="38" spans="1:15" s="4" customFormat="1" ht="14.25">
      <c r="A38" s="103"/>
      <c r="B38" s="103"/>
      <c r="C38" s="104"/>
      <c r="D38" s="104"/>
      <c r="E38" s="104"/>
      <c r="F38" s="104"/>
      <c r="G38" s="105"/>
      <c r="H38" s="93"/>
      <c r="I38" s="104"/>
      <c r="J38" s="104"/>
      <c r="K38" s="106"/>
      <c r="L38" s="104"/>
      <c r="M38" s="107"/>
      <c r="N38" s="108"/>
      <c r="O38" s="97"/>
    </row>
    <row r="39" spans="1:15" s="4" customFormat="1" ht="14.25">
      <c r="A39" s="103"/>
      <c r="B39" s="103"/>
      <c r="C39" s="104"/>
      <c r="D39" s="104"/>
      <c r="E39" s="104"/>
      <c r="F39" s="104"/>
      <c r="G39" s="105"/>
      <c r="H39" s="93"/>
      <c r="I39" s="104"/>
      <c r="J39" s="104"/>
      <c r="K39" s="106"/>
      <c r="L39" s="104"/>
      <c r="M39" s="107"/>
      <c r="N39" s="108"/>
      <c r="O39" s="97"/>
    </row>
    <row r="40" spans="1:15" s="4" customFormat="1" ht="14.25">
      <c r="A40" s="103"/>
      <c r="B40" s="103"/>
      <c r="C40" s="104"/>
      <c r="D40" s="104"/>
      <c r="E40" s="104"/>
      <c r="F40" s="104"/>
      <c r="G40" s="105"/>
      <c r="H40" s="93"/>
      <c r="I40" s="104"/>
      <c r="J40" s="104"/>
      <c r="K40" s="106"/>
      <c r="L40" s="104"/>
      <c r="M40" s="107"/>
      <c r="N40" s="108"/>
      <c r="O40" s="97"/>
    </row>
    <row r="41" spans="1:15" s="4" customFormat="1" ht="14.25">
      <c r="A41" s="103"/>
      <c r="B41" s="103"/>
      <c r="C41" s="104"/>
      <c r="D41" s="104"/>
      <c r="E41" s="104"/>
      <c r="F41" s="104"/>
      <c r="G41" s="105"/>
      <c r="H41" s="93"/>
      <c r="I41" s="104"/>
      <c r="J41" s="104"/>
      <c r="K41" s="106"/>
      <c r="L41" s="104"/>
      <c r="M41" s="107"/>
      <c r="N41" s="108"/>
      <c r="O41" s="97"/>
    </row>
    <row r="42" spans="1:15" s="4" customFormat="1" ht="14.25">
      <c r="A42" s="103"/>
      <c r="B42" s="103"/>
      <c r="C42" s="104"/>
      <c r="D42" s="104"/>
      <c r="E42" s="104"/>
      <c r="F42" s="104"/>
      <c r="G42" s="105"/>
      <c r="H42" s="93"/>
      <c r="I42" s="104"/>
      <c r="J42" s="104"/>
      <c r="K42" s="106"/>
      <c r="L42" s="104"/>
      <c r="M42" s="107"/>
      <c r="N42" s="108"/>
      <c r="O42" s="97"/>
    </row>
    <row r="43" spans="1:15" s="4" customFormat="1" ht="14.25">
      <c r="A43" s="103"/>
      <c r="B43" s="103"/>
      <c r="C43" s="104"/>
      <c r="D43" s="104"/>
      <c r="E43" s="104"/>
      <c r="F43" s="104"/>
      <c r="G43" s="105"/>
      <c r="H43" s="93"/>
      <c r="I43" s="104"/>
      <c r="J43" s="104"/>
      <c r="K43" s="106"/>
      <c r="L43" s="104"/>
      <c r="M43" s="107"/>
      <c r="N43" s="108"/>
      <c r="O43" s="97"/>
    </row>
    <row r="44" spans="1:15" s="4" customFormat="1" ht="14.25">
      <c r="A44" s="103"/>
      <c r="B44" s="103"/>
      <c r="C44" s="104"/>
      <c r="D44" s="104"/>
      <c r="E44" s="104"/>
      <c r="F44" s="104"/>
      <c r="G44" s="105"/>
      <c r="H44" s="93"/>
      <c r="I44" s="104"/>
      <c r="J44" s="104"/>
      <c r="K44" s="106"/>
      <c r="L44" s="104"/>
      <c r="M44" s="107"/>
      <c r="N44" s="108"/>
      <c r="O44" s="97"/>
    </row>
    <row r="45" spans="1:15" s="4" customFormat="1" ht="14.25">
      <c r="A45" s="103"/>
      <c r="B45" s="103"/>
      <c r="C45" s="104"/>
      <c r="D45" s="104"/>
      <c r="E45" s="104"/>
      <c r="F45" s="104"/>
      <c r="G45" s="105"/>
      <c r="H45" s="93"/>
      <c r="I45" s="104"/>
      <c r="J45" s="104"/>
      <c r="K45" s="106"/>
      <c r="L45" s="104"/>
      <c r="M45" s="107"/>
      <c r="N45" s="108"/>
      <c r="O45" s="97"/>
    </row>
    <row r="46" spans="1:15" s="4" customFormat="1" ht="14.25">
      <c r="A46" s="103"/>
      <c r="B46" s="103"/>
      <c r="C46" s="104"/>
      <c r="D46" s="104"/>
      <c r="E46" s="104"/>
      <c r="F46" s="104"/>
      <c r="G46" s="105"/>
      <c r="H46" s="93"/>
      <c r="I46" s="104"/>
      <c r="J46" s="104"/>
      <c r="K46" s="106"/>
      <c r="L46" s="104"/>
      <c r="M46" s="107"/>
      <c r="N46" s="108"/>
      <c r="O46" s="97"/>
    </row>
    <row r="47" spans="1:15" s="4" customFormat="1" ht="14.25">
      <c r="A47" s="103"/>
      <c r="B47" s="103"/>
      <c r="C47" s="104"/>
      <c r="D47" s="104"/>
      <c r="E47" s="104"/>
      <c r="F47" s="104"/>
      <c r="G47" s="105"/>
      <c r="H47" s="93"/>
      <c r="I47" s="104"/>
      <c r="J47" s="104"/>
      <c r="K47" s="106"/>
      <c r="L47" s="104"/>
      <c r="M47" s="107"/>
      <c r="N47" s="108"/>
      <c r="O47" s="97"/>
    </row>
    <row r="48" spans="1:15" s="4" customFormat="1" ht="14.25">
      <c r="A48" s="103"/>
      <c r="B48" s="103"/>
      <c r="C48" s="104"/>
      <c r="D48" s="104"/>
      <c r="E48" s="104"/>
      <c r="F48" s="104"/>
      <c r="G48" s="105"/>
      <c r="H48" s="93"/>
      <c r="I48" s="104"/>
      <c r="J48" s="104"/>
      <c r="K48" s="106"/>
      <c r="L48" s="104"/>
      <c r="M48" s="107"/>
      <c r="N48" s="108"/>
      <c r="O48" s="97"/>
    </row>
    <row r="49" spans="1:15" s="4" customFormat="1" ht="14.25">
      <c r="A49" s="103"/>
      <c r="B49" s="103"/>
      <c r="C49" s="104"/>
      <c r="D49" s="104"/>
      <c r="E49" s="104"/>
      <c r="F49" s="104"/>
      <c r="G49" s="105"/>
      <c r="H49" s="93"/>
      <c r="I49" s="104"/>
      <c r="J49" s="104"/>
      <c r="K49" s="106"/>
      <c r="L49" s="104"/>
      <c r="M49" s="107"/>
      <c r="N49" s="108"/>
      <c r="O49" s="97"/>
    </row>
    <row r="50" spans="1:15" s="4" customFormat="1" ht="14.25">
      <c r="A50" s="103"/>
      <c r="B50" s="103"/>
      <c r="C50" s="104"/>
      <c r="D50" s="104"/>
      <c r="E50" s="104"/>
      <c r="F50" s="104"/>
      <c r="G50" s="105"/>
      <c r="H50" s="93"/>
      <c r="I50" s="104"/>
      <c r="J50" s="104"/>
      <c r="K50" s="106"/>
      <c r="L50" s="104"/>
      <c r="M50" s="107"/>
      <c r="N50" s="108"/>
      <c r="O50" s="97"/>
    </row>
    <row r="51" spans="1:15" s="4" customFormat="1" ht="14.25">
      <c r="A51" s="103"/>
      <c r="B51" s="103"/>
      <c r="C51" s="104"/>
      <c r="D51" s="104"/>
      <c r="E51" s="104"/>
      <c r="F51" s="104"/>
      <c r="G51" s="105"/>
      <c r="H51" s="93"/>
      <c r="I51" s="104"/>
      <c r="J51" s="104"/>
      <c r="K51" s="106"/>
      <c r="L51" s="104"/>
      <c r="M51" s="107"/>
      <c r="N51" s="108"/>
      <c r="O51" s="97"/>
    </row>
    <row r="52" spans="1:15" s="4" customFormat="1" ht="14.25">
      <c r="A52" s="103"/>
      <c r="B52" s="103"/>
      <c r="C52" s="104"/>
      <c r="D52" s="104"/>
      <c r="E52" s="104"/>
      <c r="F52" s="104"/>
      <c r="G52" s="105"/>
      <c r="H52" s="93"/>
      <c r="I52" s="104"/>
      <c r="J52" s="104"/>
      <c r="K52" s="106"/>
      <c r="L52" s="104"/>
      <c r="M52" s="107"/>
      <c r="N52" s="108"/>
      <c r="O52" s="97"/>
    </row>
    <row r="53" spans="1:15" s="4" customFormat="1" ht="14.25">
      <c r="A53" s="103"/>
      <c r="B53" s="103"/>
      <c r="C53" s="104"/>
      <c r="D53" s="104"/>
      <c r="E53" s="104"/>
      <c r="F53" s="104"/>
      <c r="G53" s="105"/>
      <c r="H53" s="93"/>
      <c r="I53" s="104"/>
      <c r="J53" s="104"/>
      <c r="K53" s="106"/>
      <c r="L53" s="104"/>
      <c r="M53" s="109"/>
      <c r="N53" s="108"/>
      <c r="O53" s="97"/>
    </row>
    <row r="54" spans="1:15" ht="14.25">
      <c r="A54" s="90"/>
      <c r="B54" s="90"/>
      <c r="C54" s="91"/>
      <c r="D54" s="91"/>
      <c r="E54" s="91"/>
      <c r="F54" s="95"/>
      <c r="G54" s="91"/>
      <c r="H54" s="98"/>
      <c r="I54" s="95"/>
      <c r="J54" s="95"/>
      <c r="K54" s="101"/>
      <c r="L54" s="95"/>
      <c r="M54" s="110"/>
      <c r="N54" s="111"/>
      <c r="O54" s="97"/>
    </row>
    <row r="55" spans="1:15" ht="14.25">
      <c r="A55" s="90"/>
      <c r="B55" s="90"/>
      <c r="C55" s="91"/>
      <c r="D55" s="91"/>
      <c r="E55" s="91"/>
      <c r="F55" s="95"/>
      <c r="G55" s="91"/>
      <c r="H55" s="98"/>
      <c r="I55" s="95"/>
      <c r="J55" s="95"/>
      <c r="K55" s="101"/>
      <c r="L55" s="95"/>
      <c r="M55" s="110"/>
      <c r="N55" s="111"/>
      <c r="O55" s="97"/>
    </row>
    <row r="56" spans="1:15" ht="14.25">
      <c r="A56" s="90"/>
      <c r="B56" s="90"/>
      <c r="C56" s="91"/>
      <c r="D56" s="91"/>
      <c r="E56" s="91"/>
      <c r="F56" s="95"/>
      <c r="G56" s="91"/>
      <c r="H56" s="98"/>
      <c r="I56" s="95"/>
      <c r="J56" s="95"/>
      <c r="K56" s="101"/>
      <c r="L56" s="95"/>
      <c r="M56" s="110"/>
      <c r="N56" s="111"/>
      <c r="O56" s="97"/>
    </row>
    <row r="57" spans="1:14" ht="14.25">
      <c r="A57" s="51" t="s">
        <v>2</v>
      </c>
      <c r="B57" s="19"/>
      <c r="C57" s="19"/>
      <c r="D57" s="19"/>
      <c r="E57" s="19"/>
      <c r="F57" s="19"/>
      <c r="G57" s="30"/>
      <c r="H57" s="30"/>
      <c r="I57" s="30"/>
      <c r="J57" s="30"/>
      <c r="K57" s="30"/>
      <c r="L57" s="30"/>
      <c r="M57" s="31"/>
      <c r="N57" s="47">
        <f>SUM(N11:N56)</f>
        <v>320</v>
      </c>
    </row>
    <row r="58" spans="1:14" ht="14.25">
      <c r="A58" s="10"/>
      <c r="B58" s="10"/>
      <c r="C58" s="10"/>
      <c r="D58" s="10"/>
      <c r="E58" s="10"/>
      <c r="F58" s="10"/>
      <c r="G58" s="10"/>
      <c r="H58" s="10"/>
      <c r="I58" s="10"/>
      <c r="J58" s="10"/>
      <c r="K58" s="10"/>
      <c r="L58" s="10"/>
      <c r="M58" s="4"/>
      <c r="N58" s="4"/>
    </row>
    <row r="59" spans="1:14" ht="15" customHeight="1">
      <c r="A59" s="817" t="s">
        <v>12</v>
      </c>
      <c r="B59" s="817"/>
      <c r="C59" s="817"/>
      <c r="D59" s="817"/>
      <c r="E59" s="817"/>
      <c r="F59" s="817"/>
      <c r="G59" s="817"/>
      <c r="H59" s="817"/>
      <c r="I59" s="817"/>
      <c r="J59" s="817"/>
      <c r="K59" s="817"/>
      <c r="L59" s="817"/>
      <c r="M59" s="817"/>
      <c r="N59" s="817"/>
    </row>
  </sheetData>
  <sheetProtection/>
  <autoFilter ref="A10:O14"/>
  <mergeCells count="7">
    <mergeCell ref="A2:N2"/>
    <mergeCell ref="A59:N59"/>
    <mergeCell ref="A4:N4"/>
    <mergeCell ref="A5:N5"/>
    <mergeCell ref="A6:N6"/>
    <mergeCell ref="A8:N8"/>
    <mergeCell ref="A7:N7"/>
  </mergeCells>
  <hyperlinks>
    <hyperlink ref="H12" r:id="rId1" display="www.scopus.com/record/display.uri?eid=2-s2.0-85028696566&amp;origin=resultslist&amp;sort=plf-f&amp;src=s&amp;sid=2ac142c913389ca70bb98c406414ff5b&amp;sot=autdocs&amp;sdt=autdocs&amp;sl=18&amp;s=AU-ID%2855915950300%29&amp;relpos=0&amp;citeCnt=0&amp;searchTerm="/>
  </hyperlinks>
  <printOptions/>
  <pageMargins left="0.511811023622047" right="0.31496062992126" top="0.2" bottom="0" header="0" footer="0"/>
  <pageSetup horizontalDpi="200" verticalDpi="200" orientation="landscape" paperSize="9" r:id="rId2"/>
</worksheet>
</file>

<file path=xl/worksheets/sheet5.xml><?xml version="1.0" encoding="utf-8"?>
<worksheet xmlns="http://schemas.openxmlformats.org/spreadsheetml/2006/main" xmlns:r="http://schemas.openxmlformats.org/officeDocument/2006/relationships">
  <dimension ref="A2:O42"/>
  <sheetViews>
    <sheetView zoomScale="55" zoomScaleNormal="55" zoomScalePageLayoutView="0" workbookViewId="0" topLeftCell="A24">
      <selection activeCell="O50" sqref="O50"/>
    </sheetView>
  </sheetViews>
  <sheetFormatPr defaultColWidth="9.140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10.421875" style="1" customWidth="1"/>
    <col min="14" max="14" width="20.8515625" style="0" customWidth="1"/>
    <col min="15" max="15" width="31.57421875" style="0" customWidth="1"/>
  </cols>
  <sheetData>
    <row r="2" spans="1:13" s="4" customFormat="1" ht="15">
      <c r="A2" s="828" t="s">
        <v>269</v>
      </c>
      <c r="B2" s="829"/>
      <c r="C2" s="829"/>
      <c r="D2" s="829"/>
      <c r="E2" s="829"/>
      <c r="F2" s="829"/>
      <c r="G2" s="829"/>
      <c r="H2" s="829"/>
      <c r="I2" s="829"/>
      <c r="J2" s="829"/>
      <c r="K2" s="829"/>
      <c r="L2" s="829"/>
      <c r="M2" s="829"/>
    </row>
    <row r="3" spans="1:13" s="4" customFormat="1" ht="15">
      <c r="A3" s="12"/>
      <c r="B3" s="12"/>
      <c r="C3" s="12"/>
      <c r="D3" s="12"/>
      <c r="E3" s="12"/>
      <c r="F3" s="12"/>
      <c r="G3" s="12"/>
      <c r="H3" s="15"/>
      <c r="I3" s="15"/>
      <c r="J3" s="12"/>
      <c r="K3" s="12"/>
      <c r="L3" s="12"/>
      <c r="M3" s="12"/>
    </row>
    <row r="4" spans="1:13" s="4" customFormat="1" ht="14.25">
      <c r="A4" s="834" t="s">
        <v>62</v>
      </c>
      <c r="B4" s="835"/>
      <c r="C4" s="835"/>
      <c r="D4" s="835"/>
      <c r="E4" s="835"/>
      <c r="F4" s="835"/>
      <c r="G4" s="835"/>
      <c r="H4" s="835"/>
      <c r="I4" s="835"/>
      <c r="J4" s="835"/>
      <c r="K4" s="835"/>
      <c r="L4" s="835"/>
      <c r="M4" s="836"/>
    </row>
    <row r="5" spans="1:13" s="4" customFormat="1" ht="14.25">
      <c r="A5" s="837" t="s">
        <v>270</v>
      </c>
      <c r="B5" s="838"/>
      <c r="C5" s="838"/>
      <c r="D5" s="838"/>
      <c r="E5" s="838"/>
      <c r="F5" s="838"/>
      <c r="G5" s="838"/>
      <c r="H5" s="838"/>
      <c r="I5" s="838"/>
      <c r="J5" s="838"/>
      <c r="K5" s="838"/>
      <c r="L5" s="838"/>
      <c r="M5" s="839"/>
    </row>
    <row r="6" spans="1:13" s="4" customFormat="1" ht="14.25">
      <c r="A6" s="823" t="s">
        <v>55</v>
      </c>
      <c r="B6" s="824"/>
      <c r="C6" s="824"/>
      <c r="D6" s="824"/>
      <c r="E6" s="824"/>
      <c r="F6" s="824"/>
      <c r="G6" s="824"/>
      <c r="H6" s="824"/>
      <c r="I6" s="824"/>
      <c r="J6" s="824"/>
      <c r="K6" s="824"/>
      <c r="L6" s="824"/>
      <c r="M6" s="824"/>
    </row>
    <row r="7" spans="1:13" s="4" customFormat="1" ht="56.25" customHeight="1">
      <c r="A7" s="822" t="s">
        <v>309</v>
      </c>
      <c r="B7" s="822"/>
      <c r="C7" s="822"/>
      <c r="D7" s="822"/>
      <c r="E7" s="822"/>
      <c r="F7" s="822"/>
      <c r="G7" s="822"/>
      <c r="H7" s="822"/>
      <c r="I7" s="822"/>
      <c r="J7" s="822"/>
      <c r="K7" s="822"/>
      <c r="L7" s="822"/>
      <c r="M7" s="822"/>
    </row>
    <row r="9" spans="1:14" ht="69">
      <c r="A9" s="36" t="s">
        <v>0</v>
      </c>
      <c r="B9" s="36" t="s">
        <v>63</v>
      </c>
      <c r="C9" s="36" t="s">
        <v>53</v>
      </c>
      <c r="D9" s="45" t="s">
        <v>25</v>
      </c>
      <c r="E9" s="63" t="s">
        <v>64</v>
      </c>
      <c r="F9" s="36" t="s">
        <v>65</v>
      </c>
      <c r="G9" s="45" t="s">
        <v>8</v>
      </c>
      <c r="H9" s="45" t="s">
        <v>11</v>
      </c>
      <c r="I9" s="160" t="s">
        <v>304</v>
      </c>
      <c r="J9" s="45" t="s">
        <v>18</v>
      </c>
      <c r="K9" s="45" t="s">
        <v>16</v>
      </c>
      <c r="L9" s="36" t="s">
        <v>54</v>
      </c>
      <c r="M9" s="36" t="s">
        <v>7</v>
      </c>
      <c r="N9" s="89" t="s">
        <v>301</v>
      </c>
    </row>
    <row r="10" spans="1:15" ht="114.75">
      <c r="A10" s="90" t="s">
        <v>186</v>
      </c>
      <c r="B10" s="90" t="s">
        <v>3547</v>
      </c>
      <c r="C10" s="196" t="s">
        <v>188</v>
      </c>
      <c r="D10" s="91" t="s">
        <v>189</v>
      </c>
      <c r="E10" s="98" t="s">
        <v>190</v>
      </c>
      <c r="F10" s="95" t="s">
        <v>191</v>
      </c>
      <c r="G10" s="101" t="s">
        <v>192</v>
      </c>
      <c r="H10" s="92"/>
      <c r="I10" s="309" t="s">
        <v>3546</v>
      </c>
      <c r="J10" s="195" t="s">
        <v>193</v>
      </c>
      <c r="K10" s="92">
        <v>2017</v>
      </c>
      <c r="L10" s="197">
        <v>100</v>
      </c>
      <c r="M10" s="97">
        <v>25</v>
      </c>
      <c r="N10" s="97" t="s">
        <v>185</v>
      </c>
      <c r="O10" s="270"/>
    </row>
    <row r="11" spans="1:15" s="65" customFormat="1" ht="201" customHeight="1">
      <c r="A11" s="148" t="s">
        <v>1331</v>
      </c>
      <c r="B11" s="148" t="s">
        <v>979</v>
      </c>
      <c r="C11" s="148" t="s">
        <v>1332</v>
      </c>
      <c r="D11" s="149" t="s">
        <v>311</v>
      </c>
      <c r="E11" s="148" t="s">
        <v>1333</v>
      </c>
      <c r="F11" s="148" t="s">
        <v>1334</v>
      </c>
      <c r="G11" s="297">
        <v>696</v>
      </c>
      <c r="H11" s="215" t="s">
        <v>1335</v>
      </c>
      <c r="I11" s="282"/>
      <c r="J11" s="271" t="s">
        <v>3548</v>
      </c>
      <c r="K11" s="293">
        <v>2017</v>
      </c>
      <c r="L11" s="147">
        <v>100</v>
      </c>
      <c r="M11" s="221">
        <v>100</v>
      </c>
      <c r="N11" s="221" t="s">
        <v>428</v>
      </c>
      <c r="O11" s="270"/>
    </row>
    <row r="12" spans="1:15" s="65" customFormat="1" ht="200.25" customHeight="1">
      <c r="A12" s="148" t="s">
        <v>1337</v>
      </c>
      <c r="B12" s="148" t="s">
        <v>979</v>
      </c>
      <c r="C12" s="148" t="s">
        <v>1338</v>
      </c>
      <c r="D12" s="149" t="s">
        <v>311</v>
      </c>
      <c r="E12" s="148" t="s">
        <v>1333</v>
      </c>
      <c r="F12" s="148" t="s">
        <v>1334</v>
      </c>
      <c r="G12" s="297">
        <v>701</v>
      </c>
      <c r="H12" s="215" t="s">
        <v>1335</v>
      </c>
      <c r="I12" s="146"/>
      <c r="J12" s="265" t="s">
        <v>1336</v>
      </c>
      <c r="K12" s="146">
        <v>2017</v>
      </c>
      <c r="L12" s="295">
        <v>100</v>
      </c>
      <c r="M12" s="221">
        <v>100</v>
      </c>
      <c r="N12" s="221" t="s">
        <v>428</v>
      </c>
      <c r="O12" s="270"/>
    </row>
    <row r="13" spans="1:15" s="65" customFormat="1" ht="195.75" customHeight="1">
      <c r="A13" s="148" t="s">
        <v>1339</v>
      </c>
      <c r="B13" s="148" t="s">
        <v>979</v>
      </c>
      <c r="C13" s="148" t="s">
        <v>1340</v>
      </c>
      <c r="D13" s="149" t="s">
        <v>311</v>
      </c>
      <c r="E13" s="148" t="s">
        <v>1333</v>
      </c>
      <c r="F13" s="148" t="s">
        <v>1334</v>
      </c>
      <c r="G13" s="297">
        <v>721</v>
      </c>
      <c r="H13" s="215" t="s">
        <v>1335</v>
      </c>
      <c r="I13" s="215"/>
      <c r="J13" s="265" t="s">
        <v>1336</v>
      </c>
      <c r="K13" s="146">
        <v>2017</v>
      </c>
      <c r="L13" s="295">
        <v>100</v>
      </c>
      <c r="M13" s="221">
        <v>50</v>
      </c>
      <c r="N13" s="221" t="s">
        <v>428</v>
      </c>
      <c r="O13" s="270"/>
    </row>
    <row r="14" spans="1:15" s="65" customFormat="1" ht="107.25" customHeight="1">
      <c r="A14" s="148" t="s">
        <v>1539</v>
      </c>
      <c r="B14" s="148" t="s">
        <v>1540</v>
      </c>
      <c r="C14" s="148" t="s">
        <v>1541</v>
      </c>
      <c r="D14" s="149" t="s">
        <v>1542</v>
      </c>
      <c r="E14" s="148" t="s">
        <v>3541</v>
      </c>
      <c r="F14" s="148" t="s">
        <v>1543</v>
      </c>
      <c r="G14" s="148" t="s">
        <v>1544</v>
      </c>
      <c r="H14" s="282"/>
      <c r="I14" s="282"/>
      <c r="J14" s="271" t="s">
        <v>1545</v>
      </c>
      <c r="K14" s="293">
        <v>2017</v>
      </c>
      <c r="L14" s="147">
        <v>100</v>
      </c>
      <c r="M14" s="148">
        <v>100</v>
      </c>
      <c r="N14" s="221" t="s">
        <v>1546</v>
      </c>
      <c r="O14" s="270"/>
    </row>
    <row r="15" spans="1:14" ht="92.25">
      <c r="A15" s="98" t="s">
        <v>1547</v>
      </c>
      <c r="B15" s="98" t="s">
        <v>1548</v>
      </c>
      <c r="C15" s="98" t="s">
        <v>3543</v>
      </c>
      <c r="D15" s="538" t="s">
        <v>1461</v>
      </c>
      <c r="E15" s="539" t="s">
        <v>1549</v>
      </c>
      <c r="F15" s="534" t="s">
        <v>1550</v>
      </c>
      <c r="G15" s="539" t="s">
        <v>3542</v>
      </c>
      <c r="H15" s="539" t="s">
        <v>3544</v>
      </c>
      <c r="I15" s="210" t="s">
        <v>1551</v>
      </c>
      <c r="J15" s="90"/>
      <c r="K15" s="205">
        <v>2017</v>
      </c>
      <c r="L15" s="113">
        <v>100</v>
      </c>
      <c r="M15" s="98">
        <v>50</v>
      </c>
      <c r="N15" s="97" t="s">
        <v>492</v>
      </c>
    </row>
    <row r="16" spans="1:15" s="65" customFormat="1" ht="123" customHeight="1">
      <c r="A16" s="148" t="s">
        <v>1552</v>
      </c>
      <c r="B16" s="148" t="s">
        <v>187</v>
      </c>
      <c r="C16" s="296" t="s">
        <v>1553</v>
      </c>
      <c r="D16" s="149" t="s">
        <v>1461</v>
      </c>
      <c r="E16" s="148" t="s">
        <v>1554</v>
      </c>
      <c r="F16" s="148" t="s">
        <v>1555</v>
      </c>
      <c r="G16" s="148" t="s">
        <v>1556</v>
      </c>
      <c r="H16" s="570"/>
      <c r="I16" s="570"/>
      <c r="J16" s="567" t="s">
        <v>1557</v>
      </c>
      <c r="K16" s="571">
        <v>2017</v>
      </c>
      <c r="L16" s="147">
        <v>100</v>
      </c>
      <c r="M16" s="150">
        <v>100</v>
      </c>
      <c r="N16" s="221" t="s">
        <v>1459</v>
      </c>
      <c r="O16" s="270"/>
    </row>
    <row r="17" spans="1:14" ht="165">
      <c r="A17" s="98" t="s">
        <v>2710</v>
      </c>
      <c r="B17" s="90" t="s">
        <v>2711</v>
      </c>
      <c r="C17" s="90" t="s">
        <v>2712</v>
      </c>
      <c r="D17" s="91" t="s">
        <v>132</v>
      </c>
      <c r="E17" s="98" t="s">
        <v>2713</v>
      </c>
      <c r="F17" s="238" t="s">
        <v>2714</v>
      </c>
      <c r="G17" s="98" t="s">
        <v>2715</v>
      </c>
      <c r="H17" s="210"/>
      <c r="I17" s="210" t="s">
        <v>2716</v>
      </c>
      <c r="J17" s="253" t="s">
        <v>2717</v>
      </c>
      <c r="K17" s="205">
        <v>2017</v>
      </c>
      <c r="L17" s="218">
        <v>100</v>
      </c>
      <c r="M17" s="98">
        <v>50</v>
      </c>
      <c r="N17" s="97" t="s">
        <v>2130</v>
      </c>
    </row>
    <row r="18" spans="1:14" ht="179.25">
      <c r="A18" s="90" t="s">
        <v>2718</v>
      </c>
      <c r="B18" s="90" t="s">
        <v>2711</v>
      </c>
      <c r="C18" s="98" t="s">
        <v>2719</v>
      </c>
      <c r="D18" s="91" t="s">
        <v>132</v>
      </c>
      <c r="E18" s="98" t="s">
        <v>2713</v>
      </c>
      <c r="F18" s="238" t="s">
        <v>2714</v>
      </c>
      <c r="G18" s="101" t="s">
        <v>2720</v>
      </c>
      <c r="H18" s="95"/>
      <c r="I18" s="95" t="s">
        <v>2721</v>
      </c>
      <c r="J18" s="253" t="s">
        <v>2717</v>
      </c>
      <c r="K18" s="95">
        <v>2017</v>
      </c>
      <c r="L18" s="247">
        <v>100</v>
      </c>
      <c r="M18" s="111">
        <v>50</v>
      </c>
      <c r="N18" s="97" t="s">
        <v>2130</v>
      </c>
    </row>
    <row r="19" spans="1:14" ht="110.25">
      <c r="A19" s="254" t="s">
        <v>2722</v>
      </c>
      <c r="B19" s="134" t="s">
        <v>2711</v>
      </c>
      <c r="C19" s="254" t="s">
        <v>2723</v>
      </c>
      <c r="D19" s="134" t="s">
        <v>132</v>
      </c>
      <c r="E19" s="98" t="s">
        <v>2713</v>
      </c>
      <c r="F19" s="238" t="s">
        <v>2714</v>
      </c>
      <c r="G19" s="101" t="s">
        <v>2724</v>
      </c>
      <c r="H19" s="217"/>
      <c r="I19" s="217" t="s">
        <v>2725</v>
      </c>
      <c r="J19" s="253" t="s">
        <v>2717</v>
      </c>
      <c r="K19" s="95">
        <v>2017</v>
      </c>
      <c r="L19" s="203">
        <v>100</v>
      </c>
      <c r="M19" s="111">
        <v>100</v>
      </c>
      <c r="N19" s="97" t="s">
        <v>2130</v>
      </c>
    </row>
    <row r="20" spans="1:14" ht="110.25">
      <c r="A20" s="254" t="s">
        <v>2726</v>
      </c>
      <c r="B20" s="134" t="s">
        <v>2711</v>
      </c>
      <c r="C20" s="254" t="s">
        <v>2727</v>
      </c>
      <c r="D20" s="134" t="s">
        <v>132</v>
      </c>
      <c r="E20" s="98" t="s">
        <v>2713</v>
      </c>
      <c r="F20" s="238" t="s">
        <v>2714</v>
      </c>
      <c r="G20" s="101" t="s">
        <v>2728</v>
      </c>
      <c r="H20" s="217"/>
      <c r="I20" s="217" t="s">
        <v>2729</v>
      </c>
      <c r="J20" s="208" t="s">
        <v>2717</v>
      </c>
      <c r="K20" s="95">
        <v>2017</v>
      </c>
      <c r="L20" s="203">
        <v>100</v>
      </c>
      <c r="M20" s="111">
        <v>100</v>
      </c>
      <c r="N20" s="97" t="s">
        <v>2130</v>
      </c>
    </row>
    <row r="21" spans="1:14" ht="110.25">
      <c r="A21" s="254" t="s">
        <v>2730</v>
      </c>
      <c r="B21" s="134" t="s">
        <v>2711</v>
      </c>
      <c r="C21" s="254" t="s">
        <v>2731</v>
      </c>
      <c r="D21" s="134" t="s">
        <v>132</v>
      </c>
      <c r="E21" s="98" t="s">
        <v>2713</v>
      </c>
      <c r="F21" s="238" t="s">
        <v>2714</v>
      </c>
      <c r="G21" s="101" t="s">
        <v>2732</v>
      </c>
      <c r="H21" s="217"/>
      <c r="I21" s="217" t="s">
        <v>2733</v>
      </c>
      <c r="J21" s="208" t="s">
        <v>2717</v>
      </c>
      <c r="K21" s="95">
        <v>2017</v>
      </c>
      <c r="L21" s="203">
        <v>100</v>
      </c>
      <c r="M21" s="111">
        <v>50</v>
      </c>
      <c r="N21" s="97" t="s">
        <v>2130</v>
      </c>
    </row>
    <row r="22" spans="1:14" ht="165">
      <c r="A22" s="98" t="s">
        <v>2710</v>
      </c>
      <c r="B22" s="90" t="s">
        <v>2711</v>
      </c>
      <c r="C22" s="90" t="s">
        <v>2712</v>
      </c>
      <c r="D22" s="112" t="s">
        <v>311</v>
      </c>
      <c r="E22" s="98" t="s">
        <v>2713</v>
      </c>
      <c r="F22" s="98"/>
      <c r="G22" s="98" t="s">
        <v>2715</v>
      </c>
      <c r="H22" s="210"/>
      <c r="I22" s="210" t="s">
        <v>2716</v>
      </c>
      <c r="J22" s="208" t="s">
        <v>2717</v>
      </c>
      <c r="K22" s="205">
        <v>2017</v>
      </c>
      <c r="L22" s="113">
        <v>100</v>
      </c>
      <c r="M22" s="98">
        <v>50</v>
      </c>
      <c r="N22" s="97" t="s">
        <v>2136</v>
      </c>
    </row>
    <row r="23" spans="1:14" ht="179.25">
      <c r="A23" s="90" t="s">
        <v>2718</v>
      </c>
      <c r="B23" s="90" t="s">
        <v>2711</v>
      </c>
      <c r="C23" s="196" t="s">
        <v>2719</v>
      </c>
      <c r="D23" s="91" t="s">
        <v>311</v>
      </c>
      <c r="E23" s="98" t="s">
        <v>2713</v>
      </c>
      <c r="F23" s="95"/>
      <c r="G23" s="101" t="s">
        <v>2720</v>
      </c>
      <c r="H23" s="92"/>
      <c r="I23" s="95" t="s">
        <v>2721</v>
      </c>
      <c r="J23" s="208" t="s">
        <v>2717</v>
      </c>
      <c r="K23" s="92">
        <v>2017</v>
      </c>
      <c r="L23" s="197">
        <v>100</v>
      </c>
      <c r="M23" s="97">
        <v>50</v>
      </c>
      <c r="N23" s="97" t="s">
        <v>2136</v>
      </c>
    </row>
    <row r="24" spans="1:14" ht="246.75" customHeight="1">
      <c r="A24" s="98" t="s">
        <v>2734</v>
      </c>
      <c r="B24" s="90" t="s">
        <v>2711</v>
      </c>
      <c r="C24" s="90" t="s">
        <v>2735</v>
      </c>
      <c r="D24" s="91" t="s">
        <v>311</v>
      </c>
      <c r="E24" s="98" t="s">
        <v>2713</v>
      </c>
      <c r="F24" s="95"/>
      <c r="G24" s="101" t="s">
        <v>2736</v>
      </c>
      <c r="H24" s="217"/>
      <c r="I24" s="215" t="s">
        <v>3538</v>
      </c>
      <c r="J24" s="208" t="s">
        <v>2717</v>
      </c>
      <c r="K24" s="95">
        <v>2017</v>
      </c>
      <c r="L24" s="197">
        <v>100</v>
      </c>
      <c r="M24" s="97">
        <v>50</v>
      </c>
      <c r="N24" s="97" t="s">
        <v>2136</v>
      </c>
    </row>
    <row r="25" spans="1:14" s="65" customFormat="1" ht="149.25" customHeight="1">
      <c r="A25" s="171" t="s">
        <v>2742</v>
      </c>
      <c r="B25" s="171" t="s">
        <v>2743</v>
      </c>
      <c r="C25" s="171" t="s">
        <v>2744</v>
      </c>
      <c r="D25" s="172" t="s">
        <v>132</v>
      </c>
      <c r="E25" s="171" t="s">
        <v>2745</v>
      </c>
      <c r="F25" s="171" t="s">
        <v>1334</v>
      </c>
      <c r="G25" s="171">
        <v>378</v>
      </c>
      <c r="H25" s="351" t="s">
        <v>2746</v>
      </c>
      <c r="I25" s="351" t="s">
        <v>3383</v>
      </c>
      <c r="J25" s="277" t="s">
        <v>2747</v>
      </c>
      <c r="K25" s="352">
        <v>2017</v>
      </c>
      <c r="L25" s="194">
        <v>100</v>
      </c>
      <c r="M25" s="171">
        <v>25</v>
      </c>
      <c r="N25" s="221" t="s">
        <v>2139</v>
      </c>
    </row>
    <row r="26" spans="1:14" ht="14.25">
      <c r="A26" s="98"/>
      <c r="B26" s="90"/>
      <c r="C26" s="114"/>
      <c r="D26" s="112"/>
      <c r="E26" s="98"/>
      <c r="F26" s="98"/>
      <c r="G26" s="98"/>
      <c r="H26" s="115"/>
      <c r="I26" s="115"/>
      <c r="J26" s="116"/>
      <c r="K26" s="117"/>
      <c r="L26" s="113"/>
      <c r="M26" s="128"/>
      <c r="N26" s="97"/>
    </row>
    <row r="27" spans="1:14" ht="14.25">
      <c r="A27" s="98"/>
      <c r="B27" s="90"/>
      <c r="C27" s="114"/>
      <c r="D27" s="112"/>
      <c r="E27" s="98"/>
      <c r="F27" s="98"/>
      <c r="G27" s="98"/>
      <c r="H27" s="115"/>
      <c r="I27" s="115"/>
      <c r="J27" s="116"/>
      <c r="K27" s="117"/>
      <c r="L27" s="113"/>
      <c r="M27" s="128"/>
      <c r="N27" s="97"/>
    </row>
    <row r="28" spans="1:14" ht="14.25">
      <c r="A28" s="98"/>
      <c r="B28" s="90"/>
      <c r="C28" s="114"/>
      <c r="D28" s="112"/>
      <c r="E28" s="98"/>
      <c r="F28" s="98"/>
      <c r="G28" s="98"/>
      <c r="H28" s="115"/>
      <c r="I28" s="115"/>
      <c r="J28" s="116"/>
      <c r="K28" s="117"/>
      <c r="L28" s="113"/>
      <c r="M28" s="128"/>
      <c r="N28" s="97"/>
    </row>
    <row r="29" spans="1:14" ht="14.25">
      <c r="A29" s="98"/>
      <c r="B29" s="90"/>
      <c r="C29" s="114"/>
      <c r="D29" s="112"/>
      <c r="E29" s="98"/>
      <c r="F29" s="98"/>
      <c r="G29" s="98"/>
      <c r="H29" s="115"/>
      <c r="I29" s="115"/>
      <c r="J29" s="116"/>
      <c r="K29" s="117"/>
      <c r="L29" s="113"/>
      <c r="M29" s="128"/>
      <c r="N29" s="97"/>
    </row>
    <row r="30" spans="1:14" ht="14.25">
      <c r="A30" s="98"/>
      <c r="B30" s="90"/>
      <c r="C30" s="114"/>
      <c r="D30" s="112"/>
      <c r="E30" s="98"/>
      <c r="F30" s="98"/>
      <c r="G30" s="98"/>
      <c r="H30" s="115"/>
      <c r="I30" s="115"/>
      <c r="J30" s="116"/>
      <c r="K30" s="117"/>
      <c r="L30" s="113"/>
      <c r="M30" s="128"/>
      <c r="N30" s="97"/>
    </row>
    <row r="31" spans="1:14" ht="14.25">
      <c r="A31" s="98"/>
      <c r="B31" s="90"/>
      <c r="C31" s="114"/>
      <c r="D31" s="112"/>
      <c r="E31" s="98"/>
      <c r="F31" s="98"/>
      <c r="G31" s="98"/>
      <c r="H31" s="115"/>
      <c r="I31" s="115"/>
      <c r="J31" s="116"/>
      <c r="K31" s="117"/>
      <c r="L31" s="113"/>
      <c r="M31" s="128"/>
      <c r="N31" s="97"/>
    </row>
    <row r="32" spans="1:14" ht="14.25">
      <c r="A32" s="98"/>
      <c r="B32" s="90"/>
      <c r="C32" s="114"/>
      <c r="D32" s="112"/>
      <c r="E32" s="98"/>
      <c r="F32" s="98"/>
      <c r="G32" s="98"/>
      <c r="H32" s="115"/>
      <c r="I32" s="115"/>
      <c r="J32" s="116"/>
      <c r="K32" s="117"/>
      <c r="L32" s="113"/>
      <c r="M32" s="128"/>
      <c r="N32" s="97"/>
    </row>
    <row r="33" spans="1:14" ht="14.25">
      <c r="A33" s="98"/>
      <c r="B33" s="90"/>
      <c r="C33" s="114"/>
      <c r="D33" s="112"/>
      <c r="E33" s="98"/>
      <c r="F33" s="98"/>
      <c r="G33" s="98"/>
      <c r="H33" s="115"/>
      <c r="I33" s="115"/>
      <c r="J33" s="116"/>
      <c r="K33" s="117"/>
      <c r="L33" s="113"/>
      <c r="M33" s="128"/>
      <c r="N33" s="97"/>
    </row>
    <row r="34" spans="1:14" ht="14.25">
      <c r="A34" s="98"/>
      <c r="B34" s="90"/>
      <c r="C34" s="114"/>
      <c r="D34" s="112"/>
      <c r="E34" s="98"/>
      <c r="F34" s="98"/>
      <c r="G34" s="98"/>
      <c r="H34" s="115"/>
      <c r="I34" s="115"/>
      <c r="J34" s="116"/>
      <c r="K34" s="117"/>
      <c r="L34" s="113"/>
      <c r="M34" s="128"/>
      <c r="N34" s="97"/>
    </row>
    <row r="35" spans="1:14" ht="14.25">
      <c r="A35" s="98"/>
      <c r="B35" s="98"/>
      <c r="C35" s="98"/>
      <c r="D35" s="95"/>
      <c r="E35" s="98"/>
      <c r="F35" s="95"/>
      <c r="G35" s="101"/>
      <c r="H35" s="95"/>
      <c r="I35" s="95"/>
      <c r="J35" s="98"/>
      <c r="K35" s="95"/>
      <c r="L35" s="118"/>
      <c r="M35" s="128"/>
      <c r="N35" s="97"/>
    </row>
    <row r="36" spans="1:13" ht="14.25">
      <c r="A36" s="50" t="s">
        <v>2</v>
      </c>
      <c r="L36" s="53"/>
      <c r="M36" s="54">
        <f>SUM(M10:M35)</f>
        <v>1050</v>
      </c>
    </row>
    <row r="37" spans="1:13" ht="14.25">
      <c r="A37" s="17"/>
      <c r="M37" s="9"/>
    </row>
    <row r="38" spans="1:13" ht="14.25">
      <c r="A38" s="833" t="s">
        <v>12</v>
      </c>
      <c r="B38" s="833"/>
      <c r="C38" s="833"/>
      <c r="D38" s="833"/>
      <c r="E38" s="833"/>
      <c r="F38" s="833"/>
      <c r="G38" s="833"/>
      <c r="H38" s="833"/>
      <c r="I38" s="833"/>
      <c r="J38" s="833"/>
      <c r="K38" s="833"/>
      <c r="L38" s="833"/>
      <c r="M38" s="833"/>
    </row>
    <row r="39" ht="14.25">
      <c r="M39" s="2"/>
    </row>
    <row r="40" ht="14.25">
      <c r="M40" s="2"/>
    </row>
    <row r="42" ht="14.25">
      <c r="A42" s="34"/>
    </row>
  </sheetData>
  <sheetProtection/>
  <autoFilter ref="A9:P25"/>
  <mergeCells count="6">
    <mergeCell ref="A38:M38"/>
    <mergeCell ref="A2:M2"/>
    <mergeCell ref="A4:M4"/>
    <mergeCell ref="A5:M5"/>
    <mergeCell ref="A7:M7"/>
    <mergeCell ref="A6:M6"/>
  </mergeCells>
  <hyperlinks>
    <hyperlink ref="J10" r:id="rId1" display="https://www.ean.org/amsterdam2017/Scientific-Programme.2852.0.html"/>
    <hyperlink ref="J11" r:id="rId2" display="https://onlinelibrary.wiley.com/doi/epdf/10.1111/ene.13369"/>
    <hyperlink ref="J12" r:id="rId3" display="https://www.ean.org/amsterdam2017/"/>
    <hyperlink ref="J13" r:id="rId4" display="https://www.ean.org/amsterdam2017/"/>
    <hyperlink ref="J17" r:id="rId5" display="http://sruog2017.medical-congresses.ro"/>
    <hyperlink ref="J18" r:id="rId6" display="http://sruog2017.medical-congresses.ro"/>
    <hyperlink ref="J19:J21" r:id="rId7" display="http://sruog2017.medical-congresses.ro"/>
    <hyperlink ref="J21" r:id="rId8" display="http://sruog2017.medical-congresses.ro"/>
    <hyperlink ref="J20" r:id="rId9" display="http://sruog2017.medical-congresses.ro"/>
    <hyperlink ref="J22" r:id="rId10" display="http://sruog2017.medical-congresses.ro"/>
    <hyperlink ref="J23" r:id="rId11" display="http://sruog2017.medical-congresses.ro"/>
    <hyperlink ref="J24" r:id="rId12" display="http://sruog2017.medical-congresses.ro"/>
    <hyperlink ref="J14" r:id="rId13" display="www.interdiab.ro"/>
    <hyperlink ref="J16" r:id="rId14" display="http://eans2017.com"/>
    <hyperlink ref="J25" r:id="rId15" display="https://www.ean.org"/>
  </hyperlinks>
  <printOptions/>
  <pageMargins left="0.511811023622047" right="0.31496062992126" top="0" bottom="0" header="0" footer="0"/>
  <pageSetup horizontalDpi="200" verticalDpi="200" orientation="landscape" paperSize="9" scale="97" r:id="rId16"/>
</worksheet>
</file>

<file path=xl/worksheets/sheet6.xml><?xml version="1.0" encoding="utf-8"?>
<worksheet xmlns="http://schemas.openxmlformats.org/spreadsheetml/2006/main" xmlns:r="http://schemas.openxmlformats.org/officeDocument/2006/relationships">
  <dimension ref="A2:P147"/>
  <sheetViews>
    <sheetView zoomScale="85" zoomScaleNormal="85" zoomScalePageLayoutView="0" workbookViewId="0" topLeftCell="A139">
      <selection activeCell="I156" sqref="I156"/>
    </sheetView>
  </sheetViews>
  <sheetFormatPr defaultColWidth="9.140625" defaultRowHeight="15"/>
  <cols>
    <col min="1" max="1" width="22.140625" style="27" customWidth="1"/>
    <col min="2" max="2" width="9.7109375" style="564" customWidth="1"/>
    <col min="3" max="3" width="10.7109375" style="541" customWidth="1"/>
    <col min="4" max="4" width="12.421875" style="541" customWidth="1"/>
    <col min="5" max="5" width="7.00390625" style="565" customWidth="1"/>
    <col min="6" max="6" width="7.140625" style="565" customWidth="1"/>
    <col min="7" max="7" width="9.28125" style="565" bestFit="1" customWidth="1"/>
    <col min="8" max="8" width="8.7109375" style="541" bestFit="1" customWidth="1"/>
    <col min="9" max="9" width="9.140625" style="565" customWidth="1"/>
    <col min="10" max="10" width="12.7109375" style="541" customWidth="1"/>
    <col min="11" max="11" width="15.00390625" style="541" customWidth="1"/>
    <col min="12" max="13" width="8.7109375" style="541" customWidth="1"/>
    <col min="14" max="14" width="20.8515625" style="555" customWidth="1"/>
  </cols>
  <sheetData>
    <row r="2" spans="1:14" s="4" customFormat="1" ht="15" customHeight="1">
      <c r="A2" s="841" t="s">
        <v>28</v>
      </c>
      <c r="B2" s="842"/>
      <c r="C2" s="842"/>
      <c r="D2" s="842"/>
      <c r="E2" s="842"/>
      <c r="F2" s="842"/>
      <c r="G2" s="842"/>
      <c r="H2" s="842"/>
      <c r="I2" s="842"/>
      <c r="J2" s="842"/>
      <c r="K2" s="842"/>
      <c r="L2" s="842"/>
      <c r="M2" s="843"/>
      <c r="N2" s="544"/>
    </row>
    <row r="3" spans="1:14" s="4" customFormat="1" ht="15" customHeight="1">
      <c r="A3" s="24"/>
      <c r="B3" s="545"/>
      <c r="C3" s="546"/>
      <c r="D3" s="546"/>
      <c r="E3" s="547"/>
      <c r="F3" s="547"/>
      <c r="G3" s="547"/>
      <c r="H3" s="546"/>
      <c r="I3" s="547"/>
      <c r="J3" s="546"/>
      <c r="K3" s="546"/>
      <c r="L3" s="546"/>
      <c r="M3" s="546"/>
      <c r="N3" s="544"/>
    </row>
    <row r="4" spans="1:14" s="4" customFormat="1" ht="15" customHeight="1">
      <c r="A4" s="821" t="s">
        <v>29</v>
      </c>
      <c r="B4" s="821"/>
      <c r="C4" s="821"/>
      <c r="D4" s="821"/>
      <c r="E4" s="821"/>
      <c r="F4" s="821"/>
      <c r="G4" s="821"/>
      <c r="H4" s="844"/>
      <c r="I4" s="844"/>
      <c r="J4" s="844"/>
      <c r="K4" s="844"/>
      <c r="L4" s="844"/>
      <c r="M4" s="844"/>
      <c r="N4" s="544"/>
    </row>
    <row r="5" spans="1:14" s="4" customFormat="1" ht="15" customHeight="1">
      <c r="A5" s="821" t="s">
        <v>30</v>
      </c>
      <c r="B5" s="821"/>
      <c r="C5" s="821"/>
      <c r="D5" s="821"/>
      <c r="E5" s="821"/>
      <c r="F5" s="821"/>
      <c r="G5" s="821"/>
      <c r="H5" s="821"/>
      <c r="I5" s="821"/>
      <c r="J5" s="821"/>
      <c r="K5" s="821"/>
      <c r="L5" s="821"/>
      <c r="M5" s="821"/>
      <c r="N5" s="544"/>
    </row>
    <row r="6" spans="1:14" s="4" customFormat="1" ht="72" customHeight="1">
      <c r="A6" s="845" t="s">
        <v>3545</v>
      </c>
      <c r="B6" s="846"/>
      <c r="C6" s="846"/>
      <c r="D6" s="846"/>
      <c r="E6" s="846"/>
      <c r="F6" s="846"/>
      <c r="G6" s="846"/>
      <c r="H6" s="846"/>
      <c r="I6" s="846"/>
      <c r="J6" s="846"/>
      <c r="K6" s="846"/>
      <c r="L6" s="846"/>
      <c r="M6" s="847"/>
      <c r="N6" s="544"/>
    </row>
    <row r="7" spans="1:14" s="4" customFormat="1" ht="14.25">
      <c r="A7" s="25"/>
      <c r="B7" s="556"/>
      <c r="C7" s="548"/>
      <c r="D7" s="548"/>
      <c r="E7" s="557"/>
      <c r="F7" s="557"/>
      <c r="G7" s="557"/>
      <c r="H7" s="548"/>
      <c r="I7" s="557"/>
      <c r="J7" s="548"/>
      <c r="K7" s="548"/>
      <c r="L7" s="548"/>
      <c r="M7" s="548"/>
      <c r="N7" s="544"/>
    </row>
    <row r="8" spans="1:14" ht="54.75">
      <c r="A8" s="44" t="s">
        <v>0</v>
      </c>
      <c r="B8" s="549" t="s">
        <v>53</v>
      </c>
      <c r="C8" s="458" t="s">
        <v>25</v>
      </c>
      <c r="D8" s="550" t="s">
        <v>5</v>
      </c>
      <c r="E8" s="551" t="s">
        <v>9</v>
      </c>
      <c r="F8" s="551" t="s">
        <v>10</v>
      </c>
      <c r="G8" s="552" t="s">
        <v>65</v>
      </c>
      <c r="H8" s="458" t="s">
        <v>16</v>
      </c>
      <c r="I8" s="551" t="s">
        <v>15</v>
      </c>
      <c r="J8" s="549" t="s">
        <v>19</v>
      </c>
      <c r="K8" s="552" t="s">
        <v>67</v>
      </c>
      <c r="L8" s="549" t="s">
        <v>54</v>
      </c>
      <c r="M8" s="549" t="s">
        <v>7</v>
      </c>
      <c r="N8" s="553" t="s">
        <v>301</v>
      </c>
    </row>
    <row r="9" spans="1:16" s="368" customFormat="1" ht="234">
      <c r="A9" s="404" t="s">
        <v>3145</v>
      </c>
      <c r="B9" s="278" t="s">
        <v>3345</v>
      </c>
      <c r="C9" s="405" t="s">
        <v>132</v>
      </c>
      <c r="D9" s="173" t="s">
        <v>538</v>
      </c>
      <c r="E9" s="406" t="s">
        <v>1933</v>
      </c>
      <c r="F9" s="406">
        <v>4</v>
      </c>
      <c r="G9" s="407" t="s">
        <v>3148</v>
      </c>
      <c r="H9" s="405">
        <v>2017</v>
      </c>
      <c r="I9" s="410" t="s">
        <v>3147</v>
      </c>
      <c r="J9" s="173" t="s">
        <v>3346</v>
      </c>
      <c r="K9" s="500" t="s">
        <v>3146</v>
      </c>
      <c r="L9" s="279">
        <v>70</v>
      </c>
      <c r="M9" s="443">
        <v>70</v>
      </c>
      <c r="N9" s="443" t="s">
        <v>3149</v>
      </c>
      <c r="O9" s="369"/>
      <c r="P9" s="369"/>
    </row>
    <row r="10" spans="1:16" s="368" customFormat="1" ht="220.5">
      <c r="A10" s="404" t="s">
        <v>3150</v>
      </c>
      <c r="B10" s="278" t="s">
        <v>3345</v>
      </c>
      <c r="C10" s="405" t="s">
        <v>132</v>
      </c>
      <c r="D10" s="173" t="s">
        <v>538</v>
      </c>
      <c r="E10" s="406" t="s">
        <v>1933</v>
      </c>
      <c r="F10" s="406">
        <v>4</v>
      </c>
      <c r="G10" s="407" t="s">
        <v>3152</v>
      </c>
      <c r="H10" s="405">
        <v>2017</v>
      </c>
      <c r="I10" s="410" t="s">
        <v>3151</v>
      </c>
      <c r="J10" s="173" t="s">
        <v>3347</v>
      </c>
      <c r="K10" s="500" t="s">
        <v>3146</v>
      </c>
      <c r="L10" s="279">
        <v>70</v>
      </c>
      <c r="M10" s="443">
        <v>70</v>
      </c>
      <c r="N10" s="443" t="s">
        <v>3149</v>
      </c>
      <c r="O10" s="369"/>
      <c r="P10" s="369"/>
    </row>
    <row r="11" spans="1:14" s="368" customFormat="1" ht="54.75">
      <c r="A11" s="236" t="s">
        <v>2783</v>
      </c>
      <c r="B11" s="180" t="s">
        <v>2784</v>
      </c>
      <c r="C11" s="177" t="s">
        <v>132</v>
      </c>
      <c r="D11" s="177" t="s">
        <v>538</v>
      </c>
      <c r="E11" s="237">
        <v>22</v>
      </c>
      <c r="F11" s="237">
        <v>2</v>
      </c>
      <c r="G11" s="558" t="s">
        <v>480</v>
      </c>
      <c r="H11" s="237">
        <v>2017</v>
      </c>
      <c r="I11" s="182" t="s">
        <v>2785</v>
      </c>
      <c r="J11" s="170" t="s">
        <v>677</v>
      </c>
      <c r="K11" s="472" t="s">
        <v>991</v>
      </c>
      <c r="L11" s="179">
        <v>70</v>
      </c>
      <c r="M11" s="444">
        <v>35</v>
      </c>
      <c r="N11" s="111" t="s">
        <v>2129</v>
      </c>
    </row>
    <row r="12" spans="1:14" s="368" customFormat="1" ht="82.5">
      <c r="A12" s="236" t="s">
        <v>2786</v>
      </c>
      <c r="B12" s="180" t="s">
        <v>2787</v>
      </c>
      <c r="C12" s="177" t="s">
        <v>132</v>
      </c>
      <c r="D12" s="177" t="s">
        <v>538</v>
      </c>
      <c r="E12" s="237">
        <v>22</v>
      </c>
      <c r="F12" s="237">
        <v>2</v>
      </c>
      <c r="G12" s="558" t="s">
        <v>480</v>
      </c>
      <c r="H12" s="237">
        <v>2017</v>
      </c>
      <c r="I12" s="182" t="s">
        <v>2788</v>
      </c>
      <c r="J12" s="170" t="s">
        <v>677</v>
      </c>
      <c r="K12" s="472" t="s">
        <v>991</v>
      </c>
      <c r="L12" s="179">
        <v>70</v>
      </c>
      <c r="M12" s="170">
        <v>23.33</v>
      </c>
      <c r="N12" s="111" t="s">
        <v>2129</v>
      </c>
    </row>
    <row r="13" spans="1:14" s="368" customFormat="1" ht="123.75">
      <c r="A13" s="256" t="s">
        <v>1433</v>
      </c>
      <c r="B13" s="182" t="s">
        <v>1434</v>
      </c>
      <c r="C13" s="184" t="s">
        <v>1236</v>
      </c>
      <c r="D13" s="170" t="s">
        <v>1255</v>
      </c>
      <c r="E13" s="252">
        <v>22</v>
      </c>
      <c r="F13" s="252">
        <v>3</v>
      </c>
      <c r="G13" s="189" t="s">
        <v>675</v>
      </c>
      <c r="H13" s="184">
        <v>2017</v>
      </c>
      <c r="I13" s="409" t="s">
        <v>1424</v>
      </c>
      <c r="J13" s="170" t="s">
        <v>1435</v>
      </c>
      <c r="K13" s="472" t="s">
        <v>1436</v>
      </c>
      <c r="L13" s="179">
        <v>70</v>
      </c>
      <c r="M13" s="444">
        <v>23.33</v>
      </c>
      <c r="N13" s="111" t="s">
        <v>1437</v>
      </c>
    </row>
    <row r="14" spans="1:14" s="368" customFormat="1" ht="165">
      <c r="A14" s="198" t="s">
        <v>672</v>
      </c>
      <c r="B14" s="101" t="s">
        <v>673</v>
      </c>
      <c r="C14" s="132" t="s">
        <v>634</v>
      </c>
      <c r="D14" s="95" t="s">
        <v>674</v>
      </c>
      <c r="E14" s="239">
        <v>22</v>
      </c>
      <c r="F14" s="239">
        <v>4</v>
      </c>
      <c r="G14" s="199" t="s">
        <v>675</v>
      </c>
      <c r="H14" s="132">
        <v>2017</v>
      </c>
      <c r="I14" s="240" t="s">
        <v>676</v>
      </c>
      <c r="J14" s="95" t="s">
        <v>677</v>
      </c>
      <c r="K14" s="95" t="s">
        <v>678</v>
      </c>
      <c r="L14" s="100">
        <v>70</v>
      </c>
      <c r="M14" s="111">
        <v>14</v>
      </c>
      <c r="N14" s="111" t="s">
        <v>652</v>
      </c>
    </row>
    <row r="15" spans="1:14" s="368" customFormat="1" ht="165">
      <c r="A15" s="198" t="s">
        <v>679</v>
      </c>
      <c r="B15" s="101" t="s">
        <v>680</v>
      </c>
      <c r="C15" s="132" t="s">
        <v>634</v>
      </c>
      <c r="D15" s="95" t="s">
        <v>538</v>
      </c>
      <c r="E15" s="239">
        <v>22</v>
      </c>
      <c r="F15" s="239">
        <v>4</v>
      </c>
      <c r="G15" s="199" t="s">
        <v>675</v>
      </c>
      <c r="H15" s="132">
        <v>2017</v>
      </c>
      <c r="I15" s="240" t="s">
        <v>681</v>
      </c>
      <c r="J15" s="95" t="s">
        <v>677</v>
      </c>
      <c r="K15" s="95" t="s">
        <v>682</v>
      </c>
      <c r="L15" s="100">
        <v>70</v>
      </c>
      <c r="M15" s="111">
        <v>14</v>
      </c>
      <c r="N15" s="111" t="s">
        <v>652</v>
      </c>
    </row>
    <row r="16" spans="1:14" s="368" customFormat="1" ht="123.75">
      <c r="A16" s="131" t="s">
        <v>1855</v>
      </c>
      <c r="B16" s="132" t="s">
        <v>3446</v>
      </c>
      <c r="C16" s="132" t="s">
        <v>1461</v>
      </c>
      <c r="D16" s="132" t="s">
        <v>538</v>
      </c>
      <c r="E16" s="239">
        <v>22</v>
      </c>
      <c r="F16" s="132">
        <v>2</v>
      </c>
      <c r="G16" s="132" t="s">
        <v>480</v>
      </c>
      <c r="H16" s="132">
        <v>2017</v>
      </c>
      <c r="I16" s="240" t="s">
        <v>1856</v>
      </c>
      <c r="J16" s="95" t="s">
        <v>1857</v>
      </c>
      <c r="K16" s="462" t="s">
        <v>1858</v>
      </c>
      <c r="L16" s="100">
        <v>70</v>
      </c>
      <c r="M16" s="111">
        <v>17.5</v>
      </c>
      <c r="N16" s="111" t="s">
        <v>1462</v>
      </c>
    </row>
    <row r="17" spans="1:14" s="368" customFormat="1" ht="110.25">
      <c r="A17" s="131" t="s">
        <v>1859</v>
      </c>
      <c r="B17" s="132" t="s">
        <v>3447</v>
      </c>
      <c r="C17" s="132" t="s">
        <v>1461</v>
      </c>
      <c r="D17" s="132" t="s">
        <v>538</v>
      </c>
      <c r="E17" s="239">
        <v>22</v>
      </c>
      <c r="F17" s="239">
        <v>2</v>
      </c>
      <c r="G17" s="132" t="s">
        <v>480</v>
      </c>
      <c r="H17" s="132">
        <v>2017</v>
      </c>
      <c r="I17" s="240" t="s">
        <v>1860</v>
      </c>
      <c r="J17" s="95" t="s">
        <v>1857</v>
      </c>
      <c r="K17" s="462" t="s">
        <v>1861</v>
      </c>
      <c r="L17" s="100">
        <v>70</v>
      </c>
      <c r="M17" s="111">
        <v>35</v>
      </c>
      <c r="N17" s="111" t="s">
        <v>1462</v>
      </c>
    </row>
    <row r="18" spans="1:14" s="368" customFormat="1" ht="96">
      <c r="A18" s="131" t="s">
        <v>1862</v>
      </c>
      <c r="B18" s="132" t="s">
        <v>3448</v>
      </c>
      <c r="C18" s="132" t="s">
        <v>1461</v>
      </c>
      <c r="D18" s="132" t="s">
        <v>1863</v>
      </c>
      <c r="E18" s="239">
        <v>16</v>
      </c>
      <c r="F18" s="239">
        <v>3</v>
      </c>
      <c r="G18" s="132" t="s">
        <v>1864</v>
      </c>
      <c r="H18" s="132">
        <v>2017</v>
      </c>
      <c r="I18" s="240" t="s">
        <v>1865</v>
      </c>
      <c r="J18" s="132" t="s">
        <v>1866</v>
      </c>
      <c r="K18" s="462" t="s">
        <v>1867</v>
      </c>
      <c r="L18" s="100">
        <v>70</v>
      </c>
      <c r="M18" s="111">
        <v>17.5</v>
      </c>
      <c r="N18" s="111" t="s">
        <v>1462</v>
      </c>
    </row>
    <row r="19" spans="1:14" s="368" customFormat="1" ht="179.25">
      <c r="A19" s="131" t="s">
        <v>1868</v>
      </c>
      <c r="B19" s="132" t="s">
        <v>3444</v>
      </c>
      <c r="C19" s="132" t="s">
        <v>1461</v>
      </c>
      <c r="D19" s="95" t="s">
        <v>538</v>
      </c>
      <c r="E19" s="239">
        <v>22</v>
      </c>
      <c r="F19" s="239">
        <v>2</v>
      </c>
      <c r="G19" s="199" t="s">
        <v>480</v>
      </c>
      <c r="H19" s="132">
        <v>2017</v>
      </c>
      <c r="I19" s="240" t="s">
        <v>1870</v>
      </c>
      <c r="J19" s="95" t="s">
        <v>1871</v>
      </c>
      <c r="K19" s="462" t="s">
        <v>1872</v>
      </c>
      <c r="L19" s="100">
        <v>70</v>
      </c>
      <c r="M19" s="111">
        <v>17.5</v>
      </c>
      <c r="N19" s="111" t="s">
        <v>1482</v>
      </c>
    </row>
    <row r="20" spans="1:14" s="368" customFormat="1" ht="54.75">
      <c r="A20" s="198" t="s">
        <v>1873</v>
      </c>
      <c r="B20" s="101" t="s">
        <v>1885</v>
      </c>
      <c r="C20" s="132" t="s">
        <v>1461</v>
      </c>
      <c r="D20" s="95" t="s">
        <v>1255</v>
      </c>
      <c r="E20" s="239">
        <v>22</v>
      </c>
      <c r="F20" s="239">
        <v>4</v>
      </c>
      <c r="G20" s="199" t="s">
        <v>675</v>
      </c>
      <c r="H20" s="132">
        <v>2017</v>
      </c>
      <c r="I20" s="240" t="s">
        <v>1874</v>
      </c>
      <c r="J20" s="95" t="s">
        <v>1875</v>
      </c>
      <c r="K20" s="392" t="s">
        <v>1876</v>
      </c>
      <c r="L20" s="100">
        <v>70</v>
      </c>
      <c r="M20" s="111">
        <v>35</v>
      </c>
      <c r="N20" s="111" t="s">
        <v>1482</v>
      </c>
    </row>
    <row r="21" spans="1:14" s="368" customFormat="1" ht="69">
      <c r="A21" s="198" t="s">
        <v>1877</v>
      </c>
      <c r="B21" s="101" t="s">
        <v>1885</v>
      </c>
      <c r="C21" s="132" t="s">
        <v>1461</v>
      </c>
      <c r="D21" s="95" t="s">
        <v>1255</v>
      </c>
      <c r="E21" s="239">
        <v>22</v>
      </c>
      <c r="F21" s="239">
        <v>4</v>
      </c>
      <c r="G21" s="199" t="s">
        <v>675</v>
      </c>
      <c r="H21" s="132">
        <v>2017</v>
      </c>
      <c r="I21" s="240" t="s">
        <v>1878</v>
      </c>
      <c r="J21" s="95" t="s">
        <v>1875</v>
      </c>
      <c r="K21" s="392" t="s">
        <v>1879</v>
      </c>
      <c r="L21" s="100">
        <v>70</v>
      </c>
      <c r="M21" s="111">
        <v>35</v>
      </c>
      <c r="N21" s="111" t="s">
        <v>1482</v>
      </c>
    </row>
    <row r="22" spans="1:16" s="368" customFormat="1" ht="54.75">
      <c r="A22" s="403" t="s">
        <v>986</v>
      </c>
      <c r="B22" s="163" t="s">
        <v>985</v>
      </c>
      <c r="C22" s="146" t="s">
        <v>311</v>
      </c>
      <c r="D22" s="146" t="s">
        <v>538</v>
      </c>
      <c r="E22" s="297" t="s">
        <v>987</v>
      </c>
      <c r="F22" s="297" t="s">
        <v>988</v>
      </c>
      <c r="G22" s="223" t="s">
        <v>989</v>
      </c>
      <c r="H22" s="146">
        <v>2017</v>
      </c>
      <c r="I22" s="163" t="s">
        <v>990</v>
      </c>
      <c r="J22" s="146" t="s">
        <v>677</v>
      </c>
      <c r="K22" s="294" t="s">
        <v>991</v>
      </c>
      <c r="L22" s="266">
        <v>70</v>
      </c>
      <c r="M22" s="428">
        <v>70</v>
      </c>
      <c r="N22" s="428" t="s">
        <v>985</v>
      </c>
      <c r="O22" s="350"/>
      <c r="P22" s="369"/>
    </row>
    <row r="23" spans="1:16" s="368" customFormat="1" ht="54.75">
      <c r="A23" s="403" t="s">
        <v>3043</v>
      </c>
      <c r="B23" s="163" t="s">
        <v>985</v>
      </c>
      <c r="C23" s="322" t="s">
        <v>311</v>
      </c>
      <c r="D23" s="146" t="s">
        <v>538</v>
      </c>
      <c r="E23" s="372" t="s">
        <v>987</v>
      </c>
      <c r="F23" s="372" t="s">
        <v>988</v>
      </c>
      <c r="G23" s="223" t="s">
        <v>989</v>
      </c>
      <c r="H23" s="322">
        <v>2017</v>
      </c>
      <c r="I23" s="408" t="s">
        <v>3044</v>
      </c>
      <c r="J23" s="146" t="s">
        <v>677</v>
      </c>
      <c r="K23" s="461" t="s">
        <v>991</v>
      </c>
      <c r="L23" s="266">
        <v>70</v>
      </c>
      <c r="M23" s="428">
        <v>70</v>
      </c>
      <c r="N23" s="428" t="s">
        <v>985</v>
      </c>
      <c r="O23" s="350"/>
      <c r="P23" s="369"/>
    </row>
    <row r="24" spans="1:14" s="368" customFormat="1" ht="123.75">
      <c r="A24" s="131" t="s">
        <v>2789</v>
      </c>
      <c r="B24" s="132" t="s">
        <v>2790</v>
      </c>
      <c r="C24" s="91" t="s">
        <v>132</v>
      </c>
      <c r="D24" s="132" t="s">
        <v>538</v>
      </c>
      <c r="E24" s="239">
        <v>22</v>
      </c>
      <c r="F24" s="239">
        <v>2</v>
      </c>
      <c r="G24" s="132" t="s">
        <v>2791</v>
      </c>
      <c r="H24" s="132">
        <v>2017</v>
      </c>
      <c r="I24" s="240" t="s">
        <v>2792</v>
      </c>
      <c r="J24" s="95" t="s">
        <v>1875</v>
      </c>
      <c r="K24" s="95" t="s">
        <v>2793</v>
      </c>
      <c r="L24" s="100">
        <v>70</v>
      </c>
      <c r="M24" s="111">
        <v>14</v>
      </c>
      <c r="N24" s="111" t="s">
        <v>2130</v>
      </c>
    </row>
    <row r="25" spans="1:14" s="368" customFormat="1" ht="409.5">
      <c r="A25" s="98" t="s">
        <v>1880</v>
      </c>
      <c r="B25" s="132" t="s">
        <v>3449</v>
      </c>
      <c r="C25" s="132" t="s">
        <v>1881</v>
      </c>
      <c r="D25" s="95" t="s">
        <v>538</v>
      </c>
      <c r="E25" s="239">
        <v>22</v>
      </c>
      <c r="F25" s="239">
        <v>2</v>
      </c>
      <c r="G25" s="199" t="s">
        <v>675</v>
      </c>
      <c r="H25" s="132">
        <v>2017</v>
      </c>
      <c r="I25" s="240" t="s">
        <v>1882</v>
      </c>
      <c r="J25" s="95" t="s">
        <v>1883</v>
      </c>
      <c r="K25" s="95" t="s">
        <v>1884</v>
      </c>
      <c r="L25" s="100">
        <v>70</v>
      </c>
      <c r="M25" s="111">
        <v>35</v>
      </c>
      <c r="N25" s="111" t="s">
        <v>489</v>
      </c>
    </row>
    <row r="26" spans="1:14" s="368" customFormat="1" ht="82.5">
      <c r="A26" s="198" t="s">
        <v>2794</v>
      </c>
      <c r="B26" s="101" t="s">
        <v>2795</v>
      </c>
      <c r="C26" s="132" t="s">
        <v>132</v>
      </c>
      <c r="D26" s="132" t="s">
        <v>1920</v>
      </c>
      <c r="E26" s="239" t="s">
        <v>2796</v>
      </c>
      <c r="F26" s="239">
        <v>2</v>
      </c>
      <c r="G26" s="199" t="s">
        <v>2797</v>
      </c>
      <c r="H26" s="132">
        <v>2017</v>
      </c>
      <c r="I26" s="240" t="s">
        <v>1516</v>
      </c>
      <c r="J26" s="95" t="s">
        <v>2798</v>
      </c>
      <c r="K26" s="392" t="s">
        <v>991</v>
      </c>
      <c r="L26" s="100">
        <v>70</v>
      </c>
      <c r="M26" s="111">
        <v>35</v>
      </c>
      <c r="N26" s="111" t="s">
        <v>2799</v>
      </c>
    </row>
    <row r="27" spans="1:14" s="368" customFormat="1" ht="123.75">
      <c r="A27" s="198" t="s">
        <v>2800</v>
      </c>
      <c r="B27" s="101" t="s">
        <v>2801</v>
      </c>
      <c r="C27" s="132" t="s">
        <v>132</v>
      </c>
      <c r="D27" s="95" t="s">
        <v>1920</v>
      </c>
      <c r="E27" s="239" t="s">
        <v>2802</v>
      </c>
      <c r="F27" s="239">
        <v>2</v>
      </c>
      <c r="G27" s="199" t="s">
        <v>2797</v>
      </c>
      <c r="H27" s="132">
        <v>2017</v>
      </c>
      <c r="I27" s="240" t="s">
        <v>2803</v>
      </c>
      <c r="J27" s="95" t="s">
        <v>2798</v>
      </c>
      <c r="K27" s="392" t="s">
        <v>991</v>
      </c>
      <c r="L27" s="100">
        <v>70</v>
      </c>
      <c r="M27" s="111">
        <v>14</v>
      </c>
      <c r="N27" s="111" t="s">
        <v>2799</v>
      </c>
    </row>
    <row r="28" spans="1:16" s="369" customFormat="1" ht="54.75">
      <c r="A28" s="198" t="s">
        <v>1873</v>
      </c>
      <c r="B28" s="101" t="s">
        <v>1885</v>
      </c>
      <c r="C28" s="132" t="s">
        <v>1461</v>
      </c>
      <c r="D28" s="95" t="s">
        <v>1255</v>
      </c>
      <c r="E28" s="239">
        <v>22</v>
      </c>
      <c r="F28" s="239">
        <v>4</v>
      </c>
      <c r="G28" s="199" t="s">
        <v>675</v>
      </c>
      <c r="H28" s="132">
        <v>2017</v>
      </c>
      <c r="I28" s="240" t="s">
        <v>1874</v>
      </c>
      <c r="J28" s="95" t="s">
        <v>1875</v>
      </c>
      <c r="K28" s="392" t="s">
        <v>1876</v>
      </c>
      <c r="L28" s="100">
        <v>70</v>
      </c>
      <c r="M28" s="111">
        <v>35</v>
      </c>
      <c r="N28" s="111" t="s">
        <v>1457</v>
      </c>
      <c r="O28" s="368"/>
      <c r="P28" s="368"/>
    </row>
    <row r="29" spans="1:16" s="369" customFormat="1" ht="69">
      <c r="A29" s="198" t="s">
        <v>1877</v>
      </c>
      <c r="B29" s="101" t="s">
        <v>1885</v>
      </c>
      <c r="C29" s="132" t="s">
        <v>1461</v>
      </c>
      <c r="D29" s="95" t="s">
        <v>1255</v>
      </c>
      <c r="E29" s="239">
        <v>22</v>
      </c>
      <c r="F29" s="239">
        <v>4</v>
      </c>
      <c r="G29" s="199" t="s">
        <v>675</v>
      </c>
      <c r="H29" s="132">
        <v>2017</v>
      </c>
      <c r="I29" s="240" t="s">
        <v>1878</v>
      </c>
      <c r="J29" s="95" t="s">
        <v>1875</v>
      </c>
      <c r="K29" s="462" t="s">
        <v>1879</v>
      </c>
      <c r="L29" s="100">
        <v>70</v>
      </c>
      <c r="M29" s="111">
        <v>35</v>
      </c>
      <c r="N29" s="111" t="s">
        <v>1457</v>
      </c>
      <c r="O29" s="368"/>
      <c r="P29" s="368"/>
    </row>
    <row r="30" spans="1:14" s="368" customFormat="1" ht="220.5">
      <c r="A30" s="198" t="s">
        <v>1886</v>
      </c>
      <c r="B30" s="101" t="s">
        <v>3450</v>
      </c>
      <c r="C30" s="132" t="s">
        <v>1461</v>
      </c>
      <c r="D30" s="95" t="s">
        <v>538</v>
      </c>
      <c r="E30" s="239">
        <v>22</v>
      </c>
      <c r="F30" s="239">
        <v>4</v>
      </c>
      <c r="G30" s="199" t="s">
        <v>1887</v>
      </c>
      <c r="H30" s="95">
        <v>2017</v>
      </c>
      <c r="I30" s="240" t="s">
        <v>1888</v>
      </c>
      <c r="J30" s="95" t="s">
        <v>1889</v>
      </c>
      <c r="K30" s="462" t="s">
        <v>1890</v>
      </c>
      <c r="L30" s="100">
        <v>70</v>
      </c>
      <c r="M30" s="111">
        <v>35</v>
      </c>
      <c r="N30" s="111" t="s">
        <v>491</v>
      </c>
    </row>
    <row r="31" spans="1:14" s="368" customFormat="1" ht="220.5">
      <c r="A31" s="198" t="s">
        <v>1891</v>
      </c>
      <c r="B31" s="101" t="s">
        <v>3450</v>
      </c>
      <c r="C31" s="132" t="s">
        <v>1461</v>
      </c>
      <c r="D31" s="95" t="s">
        <v>538</v>
      </c>
      <c r="E31" s="239">
        <v>22</v>
      </c>
      <c r="F31" s="239">
        <v>4</v>
      </c>
      <c r="G31" s="199" t="s">
        <v>1892</v>
      </c>
      <c r="H31" s="132">
        <v>2017</v>
      </c>
      <c r="I31" s="240" t="s">
        <v>1893</v>
      </c>
      <c r="J31" s="95" t="s">
        <v>1889</v>
      </c>
      <c r="K31" s="462" t="s">
        <v>1894</v>
      </c>
      <c r="L31" s="100">
        <v>70</v>
      </c>
      <c r="M31" s="111">
        <v>35</v>
      </c>
      <c r="N31" s="111" t="s">
        <v>491</v>
      </c>
    </row>
    <row r="32" spans="1:16" s="368" customFormat="1" ht="54.75">
      <c r="A32" s="403" t="s">
        <v>1014</v>
      </c>
      <c r="B32" s="163" t="s">
        <v>1013</v>
      </c>
      <c r="C32" s="322" t="s">
        <v>311</v>
      </c>
      <c r="D32" s="146" t="s">
        <v>538</v>
      </c>
      <c r="E32" s="372" t="s">
        <v>987</v>
      </c>
      <c r="F32" s="372" t="s">
        <v>988</v>
      </c>
      <c r="G32" s="223" t="s">
        <v>989</v>
      </c>
      <c r="H32" s="322">
        <v>2017</v>
      </c>
      <c r="I32" s="408" t="s">
        <v>1015</v>
      </c>
      <c r="J32" s="146" t="s">
        <v>677</v>
      </c>
      <c r="K32" s="461" t="s">
        <v>991</v>
      </c>
      <c r="L32" s="266">
        <v>70</v>
      </c>
      <c r="M32" s="428">
        <v>70</v>
      </c>
      <c r="N32" s="428" t="s">
        <v>1013</v>
      </c>
      <c r="O32" s="350"/>
      <c r="P32" s="369"/>
    </row>
    <row r="33" spans="1:14" s="368" customFormat="1" ht="276">
      <c r="A33" s="445" t="s">
        <v>1895</v>
      </c>
      <c r="B33" s="240" t="s">
        <v>3467</v>
      </c>
      <c r="C33" s="132" t="s">
        <v>1461</v>
      </c>
      <c r="D33" s="240" t="s">
        <v>1185</v>
      </c>
      <c r="E33" s="239">
        <v>22</v>
      </c>
      <c r="F33" s="239">
        <v>1</v>
      </c>
      <c r="G33" s="199" t="s">
        <v>675</v>
      </c>
      <c r="H33" s="132">
        <v>2017</v>
      </c>
      <c r="I33" s="240" t="s">
        <v>1896</v>
      </c>
      <c r="J33" s="95" t="s">
        <v>865</v>
      </c>
      <c r="K33" s="95" t="s">
        <v>1897</v>
      </c>
      <c r="L33" s="100">
        <v>70</v>
      </c>
      <c r="M33" s="111">
        <v>35</v>
      </c>
      <c r="N33" s="111" t="s">
        <v>492</v>
      </c>
    </row>
    <row r="34" spans="1:14" s="368" customFormat="1" ht="276">
      <c r="A34" s="445" t="s">
        <v>1898</v>
      </c>
      <c r="B34" s="240" t="s">
        <v>3467</v>
      </c>
      <c r="C34" s="132" t="s">
        <v>1461</v>
      </c>
      <c r="D34" s="240" t="s">
        <v>1185</v>
      </c>
      <c r="E34" s="239">
        <v>22</v>
      </c>
      <c r="F34" s="239">
        <v>1</v>
      </c>
      <c r="G34" s="199" t="s">
        <v>675</v>
      </c>
      <c r="H34" s="132">
        <v>2017</v>
      </c>
      <c r="I34" s="240" t="s">
        <v>1899</v>
      </c>
      <c r="J34" s="95" t="s">
        <v>865</v>
      </c>
      <c r="K34" s="95" t="s">
        <v>1640</v>
      </c>
      <c r="L34" s="100">
        <v>70</v>
      </c>
      <c r="M34" s="111">
        <v>35</v>
      </c>
      <c r="N34" s="111" t="s">
        <v>492</v>
      </c>
    </row>
    <row r="35" spans="1:14" s="368" customFormat="1" ht="276">
      <c r="A35" s="445" t="s">
        <v>1900</v>
      </c>
      <c r="B35" s="240" t="s">
        <v>3468</v>
      </c>
      <c r="C35" s="132" t="s">
        <v>1461</v>
      </c>
      <c r="D35" s="240" t="s">
        <v>1185</v>
      </c>
      <c r="E35" s="239">
        <v>22</v>
      </c>
      <c r="F35" s="239">
        <v>3</v>
      </c>
      <c r="G35" s="199" t="s">
        <v>675</v>
      </c>
      <c r="H35" s="132">
        <v>2017</v>
      </c>
      <c r="I35" s="240" t="s">
        <v>1901</v>
      </c>
      <c r="J35" s="95" t="s">
        <v>865</v>
      </c>
      <c r="K35" s="95" t="s">
        <v>1902</v>
      </c>
      <c r="L35" s="100">
        <v>70</v>
      </c>
      <c r="M35" s="111">
        <v>23.34</v>
      </c>
      <c r="N35" s="111" t="s">
        <v>492</v>
      </c>
    </row>
    <row r="36" spans="1:14" s="368" customFormat="1" ht="276">
      <c r="A36" s="445" t="s">
        <v>1903</v>
      </c>
      <c r="B36" s="101" t="s">
        <v>1904</v>
      </c>
      <c r="C36" s="132" t="s">
        <v>1461</v>
      </c>
      <c r="D36" s="240" t="s">
        <v>1185</v>
      </c>
      <c r="E36" s="239">
        <v>22</v>
      </c>
      <c r="F36" s="239">
        <v>4</v>
      </c>
      <c r="G36" s="199" t="s">
        <v>675</v>
      </c>
      <c r="H36" s="132">
        <v>2017</v>
      </c>
      <c r="I36" s="240" t="s">
        <v>1099</v>
      </c>
      <c r="J36" s="95" t="s">
        <v>865</v>
      </c>
      <c r="K36" s="392" t="s">
        <v>1905</v>
      </c>
      <c r="L36" s="100">
        <v>70</v>
      </c>
      <c r="M36" s="111">
        <v>35</v>
      </c>
      <c r="N36" s="111" t="s">
        <v>492</v>
      </c>
    </row>
    <row r="37" spans="1:14" s="368" customFormat="1" ht="276">
      <c r="A37" s="445" t="s">
        <v>1906</v>
      </c>
      <c r="B37" s="101" t="s">
        <v>1904</v>
      </c>
      <c r="C37" s="132" t="s">
        <v>1461</v>
      </c>
      <c r="D37" s="240" t="s">
        <v>1185</v>
      </c>
      <c r="E37" s="239">
        <v>22</v>
      </c>
      <c r="F37" s="239">
        <v>4</v>
      </c>
      <c r="G37" s="199" t="s">
        <v>675</v>
      </c>
      <c r="H37" s="132">
        <v>2017</v>
      </c>
      <c r="I37" s="240" t="s">
        <v>1907</v>
      </c>
      <c r="J37" s="95" t="s">
        <v>865</v>
      </c>
      <c r="K37" s="95" t="s">
        <v>1908</v>
      </c>
      <c r="L37" s="100">
        <v>70</v>
      </c>
      <c r="M37" s="111">
        <v>35</v>
      </c>
      <c r="N37" s="111" t="s">
        <v>492</v>
      </c>
    </row>
    <row r="38" spans="1:14" s="368" customFormat="1" ht="123.75">
      <c r="A38" s="236" t="s">
        <v>1940</v>
      </c>
      <c r="B38" s="180" t="s">
        <v>1941</v>
      </c>
      <c r="C38" s="184" t="s">
        <v>1461</v>
      </c>
      <c r="D38" s="184" t="s">
        <v>1942</v>
      </c>
      <c r="E38" s="184" t="s">
        <v>1943</v>
      </c>
      <c r="F38" s="237">
        <v>2</v>
      </c>
      <c r="G38" s="184" t="s">
        <v>1944</v>
      </c>
      <c r="H38" s="237">
        <v>2017</v>
      </c>
      <c r="I38" s="182" t="s">
        <v>1090</v>
      </c>
      <c r="J38" s="184" t="s">
        <v>1945</v>
      </c>
      <c r="K38" s="559" t="s">
        <v>1946</v>
      </c>
      <c r="L38" s="179">
        <v>70</v>
      </c>
      <c r="M38" s="444">
        <v>35</v>
      </c>
      <c r="N38" s="111" t="s">
        <v>492</v>
      </c>
    </row>
    <row r="39" spans="1:14" s="368" customFormat="1" ht="123.75">
      <c r="A39" s="236" t="s">
        <v>1947</v>
      </c>
      <c r="B39" s="409" t="s">
        <v>3451</v>
      </c>
      <c r="C39" s="184" t="s">
        <v>1461</v>
      </c>
      <c r="D39" s="184" t="s">
        <v>1942</v>
      </c>
      <c r="E39" s="184" t="s">
        <v>1943</v>
      </c>
      <c r="F39" s="237">
        <v>2</v>
      </c>
      <c r="G39" s="184" t="s">
        <v>1944</v>
      </c>
      <c r="H39" s="237">
        <v>2017</v>
      </c>
      <c r="I39" s="182" t="s">
        <v>1948</v>
      </c>
      <c r="J39" s="184" t="s">
        <v>1945</v>
      </c>
      <c r="K39" s="170" t="s">
        <v>1949</v>
      </c>
      <c r="L39" s="179">
        <v>70</v>
      </c>
      <c r="M39" s="444">
        <v>23.33</v>
      </c>
      <c r="N39" s="111" t="s">
        <v>492</v>
      </c>
    </row>
    <row r="40" spans="1:14" s="369" customFormat="1" ht="151.5">
      <c r="A40" s="403" t="s">
        <v>1095</v>
      </c>
      <c r="B40" s="163" t="s">
        <v>1096</v>
      </c>
      <c r="C40" s="322" t="s">
        <v>311</v>
      </c>
      <c r="D40" s="163" t="s">
        <v>1097</v>
      </c>
      <c r="E40" s="372">
        <v>49</v>
      </c>
      <c r="F40" s="372">
        <v>2</v>
      </c>
      <c r="G40" s="146" t="s">
        <v>1098</v>
      </c>
      <c r="H40" s="322">
        <v>2017</v>
      </c>
      <c r="I40" s="408" t="s">
        <v>1099</v>
      </c>
      <c r="J40" s="146" t="s">
        <v>1100</v>
      </c>
      <c r="K40" s="461" t="s">
        <v>1101</v>
      </c>
      <c r="L40" s="266">
        <v>70</v>
      </c>
      <c r="M40" s="428">
        <v>35</v>
      </c>
      <c r="N40" s="428" t="s">
        <v>1082</v>
      </c>
    </row>
    <row r="41" spans="1:16" s="368" customFormat="1" ht="234">
      <c r="A41" s="403" t="s">
        <v>1083</v>
      </c>
      <c r="B41" s="163" t="s">
        <v>3047</v>
      </c>
      <c r="C41" s="146" t="s">
        <v>311</v>
      </c>
      <c r="D41" s="163" t="s">
        <v>1084</v>
      </c>
      <c r="E41" s="297">
        <v>19</v>
      </c>
      <c r="F41" s="297">
        <v>1</v>
      </c>
      <c r="G41" s="223">
        <v>2017</v>
      </c>
      <c r="H41" s="322">
        <v>2017</v>
      </c>
      <c r="I41" s="163" t="s">
        <v>1087</v>
      </c>
      <c r="J41" s="163"/>
      <c r="K41" s="294" t="s">
        <v>1086</v>
      </c>
      <c r="L41" s="266">
        <v>70</v>
      </c>
      <c r="M41" s="146">
        <v>7</v>
      </c>
      <c r="N41" s="145" t="s">
        <v>3048</v>
      </c>
      <c r="O41" s="369"/>
      <c r="P41" s="369"/>
    </row>
    <row r="42" spans="1:16" s="368" customFormat="1" ht="276">
      <c r="A42" s="403" t="s">
        <v>1091</v>
      </c>
      <c r="B42" s="163" t="s">
        <v>1092</v>
      </c>
      <c r="C42" s="163" t="s">
        <v>311</v>
      </c>
      <c r="D42" s="146" t="s">
        <v>1084</v>
      </c>
      <c r="E42" s="163">
        <v>19</v>
      </c>
      <c r="F42" s="297">
        <v>2</v>
      </c>
      <c r="G42" s="297" t="s">
        <v>1085</v>
      </c>
      <c r="H42" s="322">
        <v>2017</v>
      </c>
      <c r="I42" s="146" t="s">
        <v>1094</v>
      </c>
      <c r="J42" s="163"/>
      <c r="K42" s="223" t="s">
        <v>1093</v>
      </c>
      <c r="L42" s="266">
        <v>70</v>
      </c>
      <c r="M42" s="146">
        <v>6.36</v>
      </c>
      <c r="N42" s="428" t="s">
        <v>1082</v>
      </c>
      <c r="O42" s="369"/>
      <c r="P42" s="369"/>
    </row>
    <row r="43" spans="1:16" s="368" customFormat="1" ht="261.75">
      <c r="A43" s="403" t="s">
        <v>1088</v>
      </c>
      <c r="B43" s="163" t="s">
        <v>1089</v>
      </c>
      <c r="C43" s="146" t="s">
        <v>311</v>
      </c>
      <c r="D43" s="163" t="s">
        <v>1084</v>
      </c>
      <c r="E43" s="297">
        <v>19</v>
      </c>
      <c r="F43" s="297">
        <v>1</v>
      </c>
      <c r="G43" s="223" t="s">
        <v>1085</v>
      </c>
      <c r="H43" s="146">
        <v>2017</v>
      </c>
      <c r="I43" s="163" t="s">
        <v>1090</v>
      </c>
      <c r="J43" s="163"/>
      <c r="K43" s="146" t="s">
        <v>1086</v>
      </c>
      <c r="L43" s="266">
        <v>70</v>
      </c>
      <c r="M43" s="543">
        <v>7</v>
      </c>
      <c r="N43" s="428" t="s">
        <v>1082</v>
      </c>
      <c r="O43" s="369"/>
      <c r="P43" s="369"/>
    </row>
    <row r="44" spans="1:16" s="368" customFormat="1" ht="96">
      <c r="A44" s="403" t="s">
        <v>1102</v>
      </c>
      <c r="B44" s="163" t="s">
        <v>1096</v>
      </c>
      <c r="C44" s="322" t="s">
        <v>311</v>
      </c>
      <c r="D44" s="163" t="s">
        <v>1097</v>
      </c>
      <c r="E44" s="372">
        <v>51</v>
      </c>
      <c r="F44" s="372">
        <v>4</v>
      </c>
      <c r="G44" s="146" t="s">
        <v>1098</v>
      </c>
      <c r="H44" s="322">
        <v>2017</v>
      </c>
      <c r="I44" s="408" t="s">
        <v>1103</v>
      </c>
      <c r="J44" s="146" t="s">
        <v>1100</v>
      </c>
      <c r="K44" s="461" t="s">
        <v>1104</v>
      </c>
      <c r="L44" s="266">
        <v>70</v>
      </c>
      <c r="M44" s="428">
        <v>35</v>
      </c>
      <c r="N44" s="428" t="s">
        <v>1082</v>
      </c>
      <c r="O44" s="369"/>
      <c r="P44" s="369"/>
    </row>
    <row r="45" spans="1:14" s="368" customFormat="1" ht="123.75">
      <c r="A45" s="198" t="s">
        <v>1414</v>
      </c>
      <c r="B45" s="101" t="s">
        <v>1415</v>
      </c>
      <c r="C45" s="132" t="s">
        <v>2016</v>
      </c>
      <c r="D45" s="95" t="s">
        <v>538</v>
      </c>
      <c r="E45" s="239">
        <v>22</v>
      </c>
      <c r="F45" s="239">
        <v>3</v>
      </c>
      <c r="G45" s="199" t="s">
        <v>1416</v>
      </c>
      <c r="H45" s="132">
        <v>2017</v>
      </c>
      <c r="I45" s="240" t="s">
        <v>1417</v>
      </c>
      <c r="J45" s="95" t="s">
        <v>1418</v>
      </c>
      <c r="K45" s="95" t="s">
        <v>1419</v>
      </c>
      <c r="L45" s="100">
        <v>70</v>
      </c>
      <c r="M45" s="111">
        <v>70</v>
      </c>
      <c r="N45" s="101" t="s">
        <v>1415</v>
      </c>
    </row>
    <row r="46" spans="1:14" s="368" customFormat="1" ht="123.75">
      <c r="A46" s="198" t="s">
        <v>1420</v>
      </c>
      <c r="B46" s="101" t="s">
        <v>1415</v>
      </c>
      <c r="C46" s="132" t="s">
        <v>2016</v>
      </c>
      <c r="D46" s="95" t="s">
        <v>538</v>
      </c>
      <c r="E46" s="239">
        <v>22</v>
      </c>
      <c r="F46" s="239">
        <v>4</v>
      </c>
      <c r="G46" s="199" t="s">
        <v>1416</v>
      </c>
      <c r="H46" s="132">
        <v>2017</v>
      </c>
      <c r="I46" s="240" t="s">
        <v>1421</v>
      </c>
      <c r="J46" s="95" t="s">
        <v>1418</v>
      </c>
      <c r="K46" s="95" t="s">
        <v>1422</v>
      </c>
      <c r="L46" s="100">
        <v>70</v>
      </c>
      <c r="M46" s="111">
        <v>70</v>
      </c>
      <c r="N46" s="101" t="s">
        <v>1415</v>
      </c>
    </row>
    <row r="47" spans="1:16" s="368" customFormat="1" ht="96">
      <c r="A47" s="403" t="s">
        <v>1026</v>
      </c>
      <c r="B47" s="163" t="s">
        <v>1027</v>
      </c>
      <c r="C47" s="146" t="s">
        <v>1028</v>
      </c>
      <c r="D47" s="146" t="s">
        <v>538</v>
      </c>
      <c r="E47" s="297">
        <v>22</v>
      </c>
      <c r="F47" s="297" t="s">
        <v>1029</v>
      </c>
      <c r="G47" s="223" t="s">
        <v>1030</v>
      </c>
      <c r="H47" s="146">
        <v>2017</v>
      </c>
      <c r="I47" s="163" t="s">
        <v>1031</v>
      </c>
      <c r="J47" s="146" t="s">
        <v>1032</v>
      </c>
      <c r="K47" s="294" t="s">
        <v>3042</v>
      </c>
      <c r="L47" s="266">
        <v>70</v>
      </c>
      <c r="M47" s="428">
        <v>23.33</v>
      </c>
      <c r="N47" s="428" t="s">
        <v>1033</v>
      </c>
      <c r="O47" s="350"/>
      <c r="P47" s="369"/>
    </row>
    <row r="48" spans="1:16" s="368" customFormat="1" ht="151.5">
      <c r="A48" s="450" t="s">
        <v>1909</v>
      </c>
      <c r="B48" s="101" t="s">
        <v>1910</v>
      </c>
      <c r="C48" s="101" t="s">
        <v>1461</v>
      </c>
      <c r="D48" s="101" t="s">
        <v>1911</v>
      </c>
      <c r="E48" s="101" t="s">
        <v>1912</v>
      </c>
      <c r="F48" s="101" t="s">
        <v>1913</v>
      </c>
      <c r="G48" s="101" t="s">
        <v>1914</v>
      </c>
      <c r="H48" s="101" t="s">
        <v>1915</v>
      </c>
      <c r="I48" s="101" t="s">
        <v>1916</v>
      </c>
      <c r="J48" s="101" t="s">
        <v>1875</v>
      </c>
      <c r="K48" s="101" t="s">
        <v>1917</v>
      </c>
      <c r="L48" s="101" t="s">
        <v>1918</v>
      </c>
      <c r="M48" s="428">
        <v>17.5</v>
      </c>
      <c r="N48" s="443" t="s">
        <v>3473</v>
      </c>
      <c r="O48" s="350"/>
      <c r="P48" s="369"/>
    </row>
    <row r="49" spans="1:16" s="369" customFormat="1" ht="151.5">
      <c r="A49" s="169" t="s">
        <v>3469</v>
      </c>
      <c r="B49" s="170" t="s">
        <v>3452</v>
      </c>
      <c r="C49" s="446" t="s">
        <v>311</v>
      </c>
      <c r="D49" s="446" t="s">
        <v>1920</v>
      </c>
      <c r="E49" s="447">
        <v>22</v>
      </c>
      <c r="F49" s="447">
        <v>1</v>
      </c>
      <c r="G49" s="189" t="s">
        <v>2886</v>
      </c>
      <c r="H49" s="170">
        <v>2017</v>
      </c>
      <c r="I49" s="182" t="s">
        <v>2887</v>
      </c>
      <c r="J49" s="446" t="s">
        <v>2888</v>
      </c>
      <c r="K49" s="170" t="s">
        <v>991</v>
      </c>
      <c r="L49" s="179" t="s">
        <v>479</v>
      </c>
      <c r="M49" s="444">
        <v>20</v>
      </c>
      <c r="N49" s="111" t="s">
        <v>2143</v>
      </c>
      <c r="O49" s="368"/>
      <c r="P49" s="368"/>
    </row>
    <row r="50" spans="1:16" s="369" customFormat="1" ht="358.5">
      <c r="A50" s="169" t="s">
        <v>2889</v>
      </c>
      <c r="B50" s="170" t="s">
        <v>3470</v>
      </c>
      <c r="C50" s="446" t="s">
        <v>311</v>
      </c>
      <c r="D50" s="446" t="s">
        <v>1920</v>
      </c>
      <c r="E50" s="447">
        <v>22</v>
      </c>
      <c r="F50" s="447">
        <v>1</v>
      </c>
      <c r="G50" s="170" t="s">
        <v>2886</v>
      </c>
      <c r="H50" s="170">
        <v>2017</v>
      </c>
      <c r="I50" s="182" t="s">
        <v>2890</v>
      </c>
      <c r="J50" s="446" t="s">
        <v>2888</v>
      </c>
      <c r="K50" s="170" t="s">
        <v>991</v>
      </c>
      <c r="L50" s="179" t="s">
        <v>479</v>
      </c>
      <c r="M50" s="444">
        <v>20</v>
      </c>
      <c r="N50" s="111" t="s">
        <v>2143</v>
      </c>
      <c r="O50" s="368"/>
      <c r="P50" s="368"/>
    </row>
    <row r="51" spans="1:16" s="369" customFormat="1" ht="54.75">
      <c r="A51" s="198" t="s">
        <v>2804</v>
      </c>
      <c r="B51" s="101" t="s">
        <v>2805</v>
      </c>
      <c r="C51" s="132" t="s">
        <v>132</v>
      </c>
      <c r="D51" s="95" t="s">
        <v>538</v>
      </c>
      <c r="E51" s="239">
        <v>22</v>
      </c>
      <c r="F51" s="239">
        <v>1</v>
      </c>
      <c r="G51" s="199" t="s">
        <v>2806</v>
      </c>
      <c r="H51" s="132">
        <v>2017</v>
      </c>
      <c r="I51" s="240" t="s">
        <v>2807</v>
      </c>
      <c r="J51" s="95" t="s">
        <v>1187</v>
      </c>
      <c r="K51" s="95" t="s">
        <v>2808</v>
      </c>
      <c r="L51" s="100">
        <v>70</v>
      </c>
      <c r="M51" s="111">
        <v>70</v>
      </c>
      <c r="N51" s="111" t="s">
        <v>2809</v>
      </c>
      <c r="O51" s="368"/>
      <c r="P51" s="368"/>
    </row>
    <row r="52" spans="1:16" s="369" customFormat="1" ht="54.75">
      <c r="A52" s="198" t="s">
        <v>2810</v>
      </c>
      <c r="B52" s="101" t="s">
        <v>2805</v>
      </c>
      <c r="C52" s="132" t="s">
        <v>132</v>
      </c>
      <c r="D52" s="95" t="s">
        <v>538</v>
      </c>
      <c r="E52" s="239">
        <v>22</v>
      </c>
      <c r="F52" s="239">
        <v>1</v>
      </c>
      <c r="G52" s="199" t="s">
        <v>2806</v>
      </c>
      <c r="H52" s="132">
        <v>2017</v>
      </c>
      <c r="I52" s="240" t="s">
        <v>2811</v>
      </c>
      <c r="J52" s="95" t="s">
        <v>1187</v>
      </c>
      <c r="K52" s="95" t="s">
        <v>2812</v>
      </c>
      <c r="L52" s="100">
        <v>70</v>
      </c>
      <c r="M52" s="111">
        <v>70</v>
      </c>
      <c r="N52" s="111" t="s">
        <v>2809</v>
      </c>
      <c r="O52" s="368"/>
      <c r="P52" s="368"/>
    </row>
    <row r="53" spans="1:16" s="369" customFormat="1" ht="82.5">
      <c r="A53" s="386" t="s">
        <v>1408</v>
      </c>
      <c r="B53" s="132" t="s">
        <v>3453</v>
      </c>
      <c r="C53" s="132" t="s">
        <v>1236</v>
      </c>
      <c r="D53" s="132" t="s">
        <v>1409</v>
      </c>
      <c r="E53" s="239">
        <v>6</v>
      </c>
      <c r="F53" s="239"/>
      <c r="G53" s="132" t="s">
        <v>1410</v>
      </c>
      <c r="H53" s="132">
        <v>2017</v>
      </c>
      <c r="I53" s="240" t="s">
        <v>1411</v>
      </c>
      <c r="J53" s="95" t="s">
        <v>1412</v>
      </c>
      <c r="K53" s="95" t="s">
        <v>1413</v>
      </c>
      <c r="L53" s="100">
        <v>70</v>
      </c>
      <c r="M53" s="111">
        <v>14</v>
      </c>
      <c r="N53" s="91" t="s">
        <v>2075</v>
      </c>
      <c r="O53" s="368"/>
      <c r="P53" s="368"/>
    </row>
    <row r="54" spans="1:16" s="369" customFormat="1" ht="123.75">
      <c r="A54" s="131" t="s">
        <v>2852</v>
      </c>
      <c r="B54" s="132" t="s">
        <v>3454</v>
      </c>
      <c r="C54" s="91" t="s">
        <v>132</v>
      </c>
      <c r="D54" s="132" t="s">
        <v>2853</v>
      </c>
      <c r="E54" s="124">
        <v>16</v>
      </c>
      <c r="F54" s="124">
        <v>4</v>
      </c>
      <c r="G54" s="132" t="s">
        <v>1864</v>
      </c>
      <c r="H54" s="91">
        <v>2017</v>
      </c>
      <c r="I54" s="240"/>
      <c r="J54" s="95" t="s">
        <v>2854</v>
      </c>
      <c r="K54" s="95"/>
      <c r="L54" s="95">
        <v>70</v>
      </c>
      <c r="M54" s="95">
        <v>14</v>
      </c>
      <c r="N54" s="111" t="s">
        <v>2134</v>
      </c>
      <c r="O54" s="368"/>
      <c r="P54" s="368"/>
    </row>
    <row r="55" spans="1:16" s="369" customFormat="1" ht="123.75">
      <c r="A55" s="131" t="s">
        <v>2855</v>
      </c>
      <c r="B55" s="132" t="s">
        <v>3455</v>
      </c>
      <c r="C55" s="91" t="s">
        <v>132</v>
      </c>
      <c r="D55" s="132" t="s">
        <v>2853</v>
      </c>
      <c r="E55" s="124">
        <v>16</v>
      </c>
      <c r="F55" s="124">
        <v>4</v>
      </c>
      <c r="G55" s="132" t="s">
        <v>1864</v>
      </c>
      <c r="H55" s="91">
        <v>2017</v>
      </c>
      <c r="I55" s="240"/>
      <c r="J55" s="95" t="s">
        <v>2854</v>
      </c>
      <c r="K55" s="95"/>
      <c r="L55" s="95">
        <v>70</v>
      </c>
      <c r="M55" s="95">
        <v>14</v>
      </c>
      <c r="N55" s="111" t="s">
        <v>2134</v>
      </c>
      <c r="O55" s="368"/>
      <c r="P55" s="368"/>
    </row>
    <row r="56" spans="1:16" s="369" customFormat="1" ht="138">
      <c r="A56" s="131" t="s">
        <v>2856</v>
      </c>
      <c r="B56" s="132" t="s">
        <v>3456</v>
      </c>
      <c r="C56" s="91" t="s">
        <v>132</v>
      </c>
      <c r="D56" s="132" t="s">
        <v>2853</v>
      </c>
      <c r="E56" s="124">
        <v>16</v>
      </c>
      <c r="F56" s="124">
        <v>3</v>
      </c>
      <c r="G56" s="132" t="s">
        <v>1864</v>
      </c>
      <c r="H56" s="91">
        <v>2017</v>
      </c>
      <c r="I56" s="240"/>
      <c r="J56" s="95" t="s">
        <v>2854</v>
      </c>
      <c r="K56" s="95"/>
      <c r="L56" s="95">
        <v>70</v>
      </c>
      <c r="M56" s="95">
        <v>14</v>
      </c>
      <c r="N56" s="111" t="s">
        <v>2134</v>
      </c>
      <c r="O56" s="368"/>
      <c r="P56" s="368"/>
    </row>
    <row r="57" spans="1:16" s="369" customFormat="1" ht="110.25">
      <c r="A57" s="131" t="s">
        <v>2857</v>
      </c>
      <c r="B57" s="132" t="s">
        <v>3457</v>
      </c>
      <c r="C57" s="91" t="s">
        <v>132</v>
      </c>
      <c r="D57" s="132" t="s">
        <v>2853</v>
      </c>
      <c r="E57" s="124">
        <v>16</v>
      </c>
      <c r="F57" s="124">
        <v>3</v>
      </c>
      <c r="G57" s="132" t="s">
        <v>1864</v>
      </c>
      <c r="H57" s="91">
        <v>2017</v>
      </c>
      <c r="I57" s="240"/>
      <c r="J57" s="95" t="s">
        <v>2854</v>
      </c>
      <c r="K57" s="95"/>
      <c r="L57" s="95">
        <v>70</v>
      </c>
      <c r="M57" s="95">
        <v>15</v>
      </c>
      <c r="N57" s="111" t="s">
        <v>2134</v>
      </c>
      <c r="O57" s="368"/>
      <c r="P57" s="368"/>
    </row>
    <row r="58" spans="1:16" s="369" customFormat="1" ht="110.25">
      <c r="A58" s="131" t="s">
        <v>2858</v>
      </c>
      <c r="B58" s="132" t="s">
        <v>3045</v>
      </c>
      <c r="C58" s="91" t="s">
        <v>132</v>
      </c>
      <c r="D58" s="132" t="s">
        <v>2853</v>
      </c>
      <c r="E58" s="124">
        <v>16</v>
      </c>
      <c r="F58" s="124">
        <v>1</v>
      </c>
      <c r="G58" s="132" t="s">
        <v>1864</v>
      </c>
      <c r="H58" s="91">
        <v>2017</v>
      </c>
      <c r="I58" s="240" t="s">
        <v>2859</v>
      </c>
      <c r="J58" s="95" t="s">
        <v>2854</v>
      </c>
      <c r="K58" s="95"/>
      <c r="L58" s="95">
        <v>70</v>
      </c>
      <c r="M58" s="95">
        <v>17.5</v>
      </c>
      <c r="N58" s="111" t="s">
        <v>2134</v>
      </c>
      <c r="O58" s="368"/>
      <c r="P58" s="368"/>
    </row>
    <row r="59" spans="1:14" s="368" customFormat="1" ht="82.5">
      <c r="A59" s="131" t="s">
        <v>2860</v>
      </c>
      <c r="B59" s="132" t="s">
        <v>3458</v>
      </c>
      <c r="C59" s="91" t="s">
        <v>132</v>
      </c>
      <c r="D59" s="132" t="s">
        <v>2853</v>
      </c>
      <c r="E59" s="124">
        <v>16</v>
      </c>
      <c r="F59" s="124">
        <v>1</v>
      </c>
      <c r="G59" s="132" t="s">
        <v>1864</v>
      </c>
      <c r="H59" s="91">
        <v>2017</v>
      </c>
      <c r="I59" s="240" t="s">
        <v>2861</v>
      </c>
      <c r="J59" s="95" t="s">
        <v>2854</v>
      </c>
      <c r="K59" s="95"/>
      <c r="L59" s="95">
        <v>70</v>
      </c>
      <c r="M59" s="95">
        <v>17.5</v>
      </c>
      <c r="N59" s="111" t="s">
        <v>2134</v>
      </c>
    </row>
    <row r="60" spans="1:14" s="368" customFormat="1" ht="110.25">
      <c r="A60" s="131" t="s">
        <v>2862</v>
      </c>
      <c r="B60" s="132" t="s">
        <v>3045</v>
      </c>
      <c r="C60" s="91" t="s">
        <v>132</v>
      </c>
      <c r="D60" s="132" t="s">
        <v>2853</v>
      </c>
      <c r="E60" s="124">
        <v>16</v>
      </c>
      <c r="F60" s="124">
        <v>3</v>
      </c>
      <c r="G60" s="132" t="s">
        <v>1864</v>
      </c>
      <c r="H60" s="91">
        <v>2017</v>
      </c>
      <c r="I60" s="240"/>
      <c r="J60" s="95" t="s">
        <v>2854</v>
      </c>
      <c r="K60" s="95"/>
      <c r="L60" s="95">
        <v>70</v>
      </c>
      <c r="M60" s="95">
        <v>17.5</v>
      </c>
      <c r="N60" s="111" t="s">
        <v>2134</v>
      </c>
    </row>
    <row r="61" spans="1:16" s="369" customFormat="1" ht="110.25">
      <c r="A61" s="131" t="s">
        <v>2863</v>
      </c>
      <c r="B61" s="132" t="s">
        <v>3457</v>
      </c>
      <c r="C61" s="91" t="s">
        <v>132</v>
      </c>
      <c r="D61" s="132" t="s">
        <v>2853</v>
      </c>
      <c r="E61" s="124">
        <v>16</v>
      </c>
      <c r="F61" s="124">
        <v>1</v>
      </c>
      <c r="G61" s="132" t="s">
        <v>1864</v>
      </c>
      <c r="H61" s="91">
        <v>2017</v>
      </c>
      <c r="I61" s="240" t="s">
        <v>2864</v>
      </c>
      <c r="J61" s="95" t="s">
        <v>2854</v>
      </c>
      <c r="K61" s="95"/>
      <c r="L61" s="95">
        <v>70</v>
      </c>
      <c r="M61" s="95">
        <v>17.5</v>
      </c>
      <c r="N61" s="111" t="s">
        <v>2134</v>
      </c>
      <c r="O61" s="368"/>
      <c r="P61" s="368"/>
    </row>
    <row r="62" spans="1:14" s="368" customFormat="1" ht="110.25">
      <c r="A62" s="131" t="s">
        <v>2865</v>
      </c>
      <c r="B62" s="132" t="s">
        <v>3459</v>
      </c>
      <c r="C62" s="91" t="s">
        <v>132</v>
      </c>
      <c r="D62" s="132" t="s">
        <v>2866</v>
      </c>
      <c r="E62" s="124">
        <v>64</v>
      </c>
      <c r="F62" s="124">
        <v>2</v>
      </c>
      <c r="G62" s="132" t="s">
        <v>2867</v>
      </c>
      <c r="H62" s="91">
        <v>2017</v>
      </c>
      <c r="I62" s="240" t="s">
        <v>2868</v>
      </c>
      <c r="J62" s="95" t="s">
        <v>2854</v>
      </c>
      <c r="K62" s="95"/>
      <c r="L62" s="95">
        <v>70</v>
      </c>
      <c r="M62" s="95">
        <v>17.5</v>
      </c>
      <c r="N62" s="111" t="s">
        <v>2134</v>
      </c>
    </row>
    <row r="63" spans="1:14" s="368" customFormat="1" ht="96">
      <c r="A63" s="131" t="s">
        <v>2869</v>
      </c>
      <c r="B63" s="132" t="s">
        <v>3460</v>
      </c>
      <c r="C63" s="91" t="s">
        <v>132</v>
      </c>
      <c r="D63" s="132" t="s">
        <v>2870</v>
      </c>
      <c r="E63" s="124">
        <v>12</v>
      </c>
      <c r="F63" s="124">
        <v>2</v>
      </c>
      <c r="G63" s="132" t="s">
        <v>2871</v>
      </c>
      <c r="H63" s="91">
        <v>2017</v>
      </c>
      <c r="I63" s="240" t="s">
        <v>2872</v>
      </c>
      <c r="J63" s="95" t="s">
        <v>2854</v>
      </c>
      <c r="K63" s="95"/>
      <c r="L63" s="95">
        <v>70</v>
      </c>
      <c r="M63" s="95">
        <v>17.5</v>
      </c>
      <c r="N63" s="111" t="s">
        <v>2134</v>
      </c>
    </row>
    <row r="64" spans="1:14" s="368" customFormat="1" ht="110.25">
      <c r="A64" s="131" t="s">
        <v>2873</v>
      </c>
      <c r="B64" s="132" t="s">
        <v>3461</v>
      </c>
      <c r="C64" s="91" t="s">
        <v>132</v>
      </c>
      <c r="D64" s="132" t="s">
        <v>2870</v>
      </c>
      <c r="E64" s="124">
        <v>12</v>
      </c>
      <c r="F64" s="124">
        <v>2</v>
      </c>
      <c r="G64" s="132" t="s">
        <v>2871</v>
      </c>
      <c r="H64" s="91">
        <v>2017</v>
      </c>
      <c r="I64" s="240" t="s">
        <v>2874</v>
      </c>
      <c r="J64" s="95" t="s">
        <v>2854</v>
      </c>
      <c r="K64" s="95"/>
      <c r="L64" s="95">
        <v>70</v>
      </c>
      <c r="M64" s="95">
        <v>17.5</v>
      </c>
      <c r="N64" s="111" t="s">
        <v>2134</v>
      </c>
    </row>
    <row r="65" spans="1:14" s="368" customFormat="1" ht="207">
      <c r="A65" s="131" t="s">
        <v>2875</v>
      </c>
      <c r="B65" s="132" t="s">
        <v>2876</v>
      </c>
      <c r="C65" s="91" t="s">
        <v>132</v>
      </c>
      <c r="D65" s="132" t="s">
        <v>2870</v>
      </c>
      <c r="E65" s="124">
        <v>12</v>
      </c>
      <c r="F65" s="124">
        <v>3</v>
      </c>
      <c r="G65" s="132" t="s">
        <v>2871</v>
      </c>
      <c r="H65" s="91">
        <v>2017</v>
      </c>
      <c r="I65" s="240" t="s">
        <v>2877</v>
      </c>
      <c r="J65" s="95" t="s">
        <v>2854</v>
      </c>
      <c r="K65" s="95"/>
      <c r="L65" s="95">
        <v>70</v>
      </c>
      <c r="M65" s="95">
        <v>7.77</v>
      </c>
      <c r="N65" s="111" t="s">
        <v>2134</v>
      </c>
    </row>
    <row r="66" spans="1:14" s="368" customFormat="1" ht="123.75">
      <c r="A66" s="131" t="s">
        <v>3471</v>
      </c>
      <c r="B66" s="132" t="s">
        <v>3462</v>
      </c>
      <c r="C66" s="91" t="s">
        <v>132</v>
      </c>
      <c r="D66" s="132" t="s">
        <v>2870</v>
      </c>
      <c r="E66" s="124">
        <v>12</v>
      </c>
      <c r="F66" s="124">
        <v>3</v>
      </c>
      <c r="G66" s="132" t="s">
        <v>2871</v>
      </c>
      <c r="H66" s="91">
        <v>2017</v>
      </c>
      <c r="I66" s="240" t="s">
        <v>2702</v>
      </c>
      <c r="J66" s="95" t="s">
        <v>2854</v>
      </c>
      <c r="K66" s="95"/>
      <c r="L66" s="95">
        <v>70</v>
      </c>
      <c r="M66" s="95">
        <v>14</v>
      </c>
      <c r="N66" s="111" t="s">
        <v>2134</v>
      </c>
    </row>
    <row r="67" spans="1:14" s="368" customFormat="1" ht="110.25">
      <c r="A67" s="131" t="s">
        <v>2878</v>
      </c>
      <c r="B67" s="132" t="s">
        <v>3463</v>
      </c>
      <c r="C67" s="91" t="s">
        <v>132</v>
      </c>
      <c r="D67" s="132" t="s">
        <v>2879</v>
      </c>
      <c r="E67" s="124">
        <v>64</v>
      </c>
      <c r="F67" s="124">
        <v>3</v>
      </c>
      <c r="G67" s="132" t="s">
        <v>2867</v>
      </c>
      <c r="H67" s="91">
        <v>2017</v>
      </c>
      <c r="I67" s="240" t="s">
        <v>171</v>
      </c>
      <c r="J67" s="95" t="s">
        <v>2854</v>
      </c>
      <c r="K67" s="95"/>
      <c r="L67" s="95">
        <v>70</v>
      </c>
      <c r="M67" s="95">
        <v>17.5</v>
      </c>
      <c r="N67" s="111" t="s">
        <v>2134</v>
      </c>
    </row>
    <row r="68" spans="1:14" s="368" customFormat="1" ht="110.25">
      <c r="A68" s="131" t="s">
        <v>2880</v>
      </c>
      <c r="B68" s="132" t="s">
        <v>3464</v>
      </c>
      <c r="C68" s="91" t="s">
        <v>132</v>
      </c>
      <c r="D68" s="132" t="s">
        <v>1402</v>
      </c>
      <c r="E68" s="124">
        <v>66</v>
      </c>
      <c r="F68" s="124">
        <v>2</v>
      </c>
      <c r="G68" s="132" t="s">
        <v>1404</v>
      </c>
      <c r="H68" s="91">
        <v>2017</v>
      </c>
      <c r="I68" s="240" t="s">
        <v>1405</v>
      </c>
      <c r="J68" s="95" t="s">
        <v>2854</v>
      </c>
      <c r="K68" s="95"/>
      <c r="L68" s="95">
        <v>70</v>
      </c>
      <c r="M68" s="95">
        <v>17.5</v>
      </c>
      <c r="N68" s="111" t="s">
        <v>2134</v>
      </c>
    </row>
    <row r="69" spans="1:14" s="368" customFormat="1" ht="82.5">
      <c r="A69" s="131" t="s">
        <v>2881</v>
      </c>
      <c r="B69" s="132" t="s">
        <v>3458</v>
      </c>
      <c r="C69" s="91" t="s">
        <v>132</v>
      </c>
      <c r="D69" s="132" t="s">
        <v>538</v>
      </c>
      <c r="E69" s="124">
        <v>22</v>
      </c>
      <c r="F69" s="124">
        <v>2</v>
      </c>
      <c r="G69" s="132" t="s">
        <v>675</v>
      </c>
      <c r="H69" s="91">
        <v>2017</v>
      </c>
      <c r="I69" s="240" t="s">
        <v>2882</v>
      </c>
      <c r="J69" s="95" t="s">
        <v>2854</v>
      </c>
      <c r="K69" s="95"/>
      <c r="L69" s="95">
        <v>70</v>
      </c>
      <c r="M69" s="95">
        <v>17.5</v>
      </c>
      <c r="N69" s="111" t="s">
        <v>2134</v>
      </c>
    </row>
    <row r="70" spans="1:14" s="368" customFormat="1" ht="82.5">
      <c r="A70" s="386" t="s">
        <v>2883</v>
      </c>
      <c r="B70" s="132" t="s">
        <v>3458</v>
      </c>
      <c r="C70" s="91" t="s">
        <v>132</v>
      </c>
      <c r="D70" s="132" t="s">
        <v>538</v>
      </c>
      <c r="E70" s="124">
        <v>22</v>
      </c>
      <c r="F70" s="124">
        <v>2</v>
      </c>
      <c r="G70" s="132" t="s">
        <v>675</v>
      </c>
      <c r="H70" s="91">
        <v>2017</v>
      </c>
      <c r="I70" s="240" t="s">
        <v>2884</v>
      </c>
      <c r="J70" s="95" t="s">
        <v>2854</v>
      </c>
      <c r="K70" s="95"/>
      <c r="L70" s="95">
        <v>70</v>
      </c>
      <c r="M70" s="95">
        <v>17.5</v>
      </c>
      <c r="N70" s="111" t="s">
        <v>2134</v>
      </c>
    </row>
    <row r="71" spans="1:14" s="368" customFormat="1" ht="82.5">
      <c r="A71" s="131" t="s">
        <v>2885</v>
      </c>
      <c r="B71" s="132" t="s">
        <v>3458</v>
      </c>
      <c r="C71" s="91" t="s">
        <v>132</v>
      </c>
      <c r="D71" s="132" t="s">
        <v>538</v>
      </c>
      <c r="E71" s="124">
        <v>22</v>
      </c>
      <c r="F71" s="124">
        <v>2</v>
      </c>
      <c r="G71" s="132" t="s">
        <v>675</v>
      </c>
      <c r="H71" s="91">
        <v>2017</v>
      </c>
      <c r="I71" s="240" t="s">
        <v>1427</v>
      </c>
      <c r="J71" s="95" t="s">
        <v>2854</v>
      </c>
      <c r="K71" s="95"/>
      <c r="L71" s="95">
        <v>70</v>
      </c>
      <c r="M71" s="95">
        <v>17.5</v>
      </c>
      <c r="N71" s="111" t="s">
        <v>2134</v>
      </c>
    </row>
    <row r="72" spans="1:14" s="368" customFormat="1" ht="110.25">
      <c r="A72" s="98" t="s">
        <v>1868</v>
      </c>
      <c r="B72" s="95" t="s">
        <v>3465</v>
      </c>
      <c r="C72" s="91" t="s">
        <v>132</v>
      </c>
      <c r="D72" s="132" t="s">
        <v>538</v>
      </c>
      <c r="E72" s="124">
        <v>22</v>
      </c>
      <c r="F72" s="124">
        <v>2</v>
      </c>
      <c r="G72" s="132" t="s">
        <v>675</v>
      </c>
      <c r="H72" s="91">
        <v>2017</v>
      </c>
      <c r="I72" s="240" t="s">
        <v>1856</v>
      </c>
      <c r="J72" s="95" t="s">
        <v>2854</v>
      </c>
      <c r="K72" s="95"/>
      <c r="L72" s="95">
        <v>70</v>
      </c>
      <c r="M72" s="95">
        <v>17.5</v>
      </c>
      <c r="N72" s="111" t="s">
        <v>2134</v>
      </c>
    </row>
    <row r="73" spans="1:14" s="368" customFormat="1" ht="409.5">
      <c r="A73" s="98" t="s">
        <v>1880</v>
      </c>
      <c r="B73" s="132" t="s">
        <v>3449</v>
      </c>
      <c r="C73" s="132" t="s">
        <v>1236</v>
      </c>
      <c r="D73" s="95" t="s">
        <v>538</v>
      </c>
      <c r="E73" s="239">
        <v>22</v>
      </c>
      <c r="F73" s="239">
        <v>2</v>
      </c>
      <c r="G73" s="199" t="s">
        <v>675</v>
      </c>
      <c r="H73" s="132">
        <v>2017</v>
      </c>
      <c r="I73" s="240" t="s">
        <v>1882</v>
      </c>
      <c r="J73" s="95" t="s">
        <v>1883</v>
      </c>
      <c r="K73" s="95" t="s">
        <v>1884</v>
      </c>
      <c r="L73" s="100">
        <v>70</v>
      </c>
      <c r="M73" s="111">
        <v>35</v>
      </c>
      <c r="N73" s="111" t="s">
        <v>1980</v>
      </c>
    </row>
    <row r="74" spans="1:14" s="368" customFormat="1" ht="123.75">
      <c r="A74" s="183" t="s">
        <v>2852</v>
      </c>
      <c r="B74" s="184" t="s">
        <v>3454</v>
      </c>
      <c r="C74" s="177" t="s">
        <v>132</v>
      </c>
      <c r="D74" s="184" t="s">
        <v>2853</v>
      </c>
      <c r="E74" s="237">
        <v>16</v>
      </c>
      <c r="F74" s="237">
        <v>4</v>
      </c>
      <c r="G74" s="184" t="s">
        <v>1864</v>
      </c>
      <c r="H74" s="177">
        <v>2017</v>
      </c>
      <c r="I74" s="409"/>
      <c r="J74" s="170" t="s">
        <v>2854</v>
      </c>
      <c r="K74" s="170"/>
      <c r="L74" s="170">
        <v>70</v>
      </c>
      <c r="M74" s="170">
        <v>14.33</v>
      </c>
      <c r="N74" s="111" t="s">
        <v>2135</v>
      </c>
    </row>
    <row r="75" spans="1:14" s="368" customFormat="1" ht="123.75">
      <c r="A75" s="183" t="s">
        <v>2855</v>
      </c>
      <c r="B75" s="184" t="s">
        <v>3455</v>
      </c>
      <c r="C75" s="177" t="s">
        <v>132</v>
      </c>
      <c r="D75" s="184" t="s">
        <v>2853</v>
      </c>
      <c r="E75" s="237">
        <v>16</v>
      </c>
      <c r="F75" s="237">
        <v>4</v>
      </c>
      <c r="G75" s="184" t="s">
        <v>1864</v>
      </c>
      <c r="H75" s="177">
        <v>2017</v>
      </c>
      <c r="I75" s="409"/>
      <c r="J75" s="170" t="s">
        <v>2854</v>
      </c>
      <c r="K75" s="170"/>
      <c r="L75" s="170">
        <v>70</v>
      </c>
      <c r="M75" s="170">
        <v>14.34</v>
      </c>
      <c r="N75" s="111" t="s">
        <v>2135</v>
      </c>
    </row>
    <row r="76" spans="1:14" s="368" customFormat="1" ht="138">
      <c r="A76" s="183" t="s">
        <v>2856</v>
      </c>
      <c r="B76" s="184" t="s">
        <v>3456</v>
      </c>
      <c r="C76" s="177" t="s">
        <v>132</v>
      </c>
      <c r="D76" s="184" t="s">
        <v>2853</v>
      </c>
      <c r="E76" s="237">
        <v>16</v>
      </c>
      <c r="F76" s="237">
        <v>3</v>
      </c>
      <c r="G76" s="184" t="s">
        <v>1864</v>
      </c>
      <c r="H76" s="177">
        <v>2017</v>
      </c>
      <c r="I76" s="409"/>
      <c r="J76" s="170" t="s">
        <v>2854</v>
      </c>
      <c r="K76" s="170"/>
      <c r="L76" s="170">
        <v>70</v>
      </c>
      <c r="M76" s="170">
        <v>14</v>
      </c>
      <c r="N76" s="111" t="s">
        <v>2135</v>
      </c>
    </row>
    <row r="77" spans="1:14" s="368" customFormat="1" ht="110.25">
      <c r="A77" s="183" t="s">
        <v>2857</v>
      </c>
      <c r="B77" s="184" t="s">
        <v>3457</v>
      </c>
      <c r="C77" s="177" t="s">
        <v>132</v>
      </c>
      <c r="D77" s="184" t="s">
        <v>2853</v>
      </c>
      <c r="E77" s="237">
        <v>16</v>
      </c>
      <c r="F77" s="237">
        <v>3</v>
      </c>
      <c r="G77" s="184" t="s">
        <v>1864</v>
      </c>
      <c r="H77" s="177">
        <v>2017</v>
      </c>
      <c r="I77" s="409"/>
      <c r="J77" s="170" t="s">
        <v>2854</v>
      </c>
      <c r="K77" s="170"/>
      <c r="L77" s="170">
        <v>70</v>
      </c>
      <c r="M77" s="170">
        <v>15</v>
      </c>
      <c r="N77" s="111" t="s">
        <v>2135</v>
      </c>
    </row>
    <row r="78" spans="1:14" s="368" customFormat="1" ht="110.25">
      <c r="A78" s="183" t="s">
        <v>2858</v>
      </c>
      <c r="B78" s="184" t="s">
        <v>3045</v>
      </c>
      <c r="C78" s="177" t="s">
        <v>132</v>
      </c>
      <c r="D78" s="184" t="s">
        <v>2853</v>
      </c>
      <c r="E78" s="237">
        <v>16</v>
      </c>
      <c r="F78" s="237">
        <v>1</v>
      </c>
      <c r="G78" s="184" t="s">
        <v>1864</v>
      </c>
      <c r="H78" s="177">
        <v>2017</v>
      </c>
      <c r="I78" s="409" t="s">
        <v>2859</v>
      </c>
      <c r="J78" s="170" t="s">
        <v>2854</v>
      </c>
      <c r="K78" s="170"/>
      <c r="L78" s="170">
        <v>70</v>
      </c>
      <c r="M78" s="170">
        <v>17.5</v>
      </c>
      <c r="N78" s="111" t="s">
        <v>2135</v>
      </c>
    </row>
    <row r="79" spans="1:14" s="368" customFormat="1" ht="82.5">
      <c r="A79" s="183" t="s">
        <v>2860</v>
      </c>
      <c r="B79" s="184" t="s">
        <v>3458</v>
      </c>
      <c r="C79" s="177" t="s">
        <v>132</v>
      </c>
      <c r="D79" s="184" t="s">
        <v>2853</v>
      </c>
      <c r="E79" s="237">
        <v>16</v>
      </c>
      <c r="F79" s="237">
        <v>1</v>
      </c>
      <c r="G79" s="184" t="s">
        <v>1864</v>
      </c>
      <c r="H79" s="177">
        <v>2017</v>
      </c>
      <c r="I79" s="409" t="s">
        <v>2861</v>
      </c>
      <c r="J79" s="170" t="s">
        <v>2854</v>
      </c>
      <c r="K79" s="170"/>
      <c r="L79" s="170">
        <v>70</v>
      </c>
      <c r="M79" s="170">
        <v>17.5</v>
      </c>
      <c r="N79" s="111" t="s">
        <v>2135</v>
      </c>
    </row>
    <row r="80" spans="1:14" s="368" customFormat="1" ht="110.25">
      <c r="A80" s="183" t="s">
        <v>2862</v>
      </c>
      <c r="B80" s="184" t="s">
        <v>3045</v>
      </c>
      <c r="C80" s="177" t="s">
        <v>132</v>
      </c>
      <c r="D80" s="184" t="s">
        <v>2853</v>
      </c>
      <c r="E80" s="237">
        <v>16</v>
      </c>
      <c r="F80" s="237">
        <v>3</v>
      </c>
      <c r="G80" s="184" t="s">
        <v>1864</v>
      </c>
      <c r="H80" s="177">
        <v>2017</v>
      </c>
      <c r="I80" s="409"/>
      <c r="J80" s="170" t="s">
        <v>2854</v>
      </c>
      <c r="K80" s="170"/>
      <c r="L80" s="170">
        <v>70</v>
      </c>
      <c r="M80" s="170">
        <v>17.5</v>
      </c>
      <c r="N80" s="111" t="s">
        <v>2135</v>
      </c>
    </row>
    <row r="81" spans="1:14" s="368" customFormat="1" ht="110.25">
      <c r="A81" s="183" t="s">
        <v>2863</v>
      </c>
      <c r="B81" s="184" t="s">
        <v>3457</v>
      </c>
      <c r="C81" s="177" t="s">
        <v>132</v>
      </c>
      <c r="D81" s="184" t="s">
        <v>2853</v>
      </c>
      <c r="E81" s="237">
        <v>16</v>
      </c>
      <c r="F81" s="237">
        <v>1</v>
      </c>
      <c r="G81" s="184" t="s">
        <v>1864</v>
      </c>
      <c r="H81" s="177">
        <v>2017</v>
      </c>
      <c r="I81" s="409" t="s">
        <v>2864</v>
      </c>
      <c r="J81" s="170" t="s">
        <v>2854</v>
      </c>
      <c r="K81" s="170"/>
      <c r="L81" s="170">
        <v>70</v>
      </c>
      <c r="M81" s="170">
        <v>17.5</v>
      </c>
      <c r="N81" s="111" t="s">
        <v>2135</v>
      </c>
    </row>
    <row r="82" spans="1:14" s="368" customFormat="1" ht="110.25">
      <c r="A82" s="183" t="s">
        <v>2865</v>
      </c>
      <c r="B82" s="184" t="s">
        <v>3459</v>
      </c>
      <c r="C82" s="177" t="s">
        <v>132</v>
      </c>
      <c r="D82" s="184" t="s">
        <v>2866</v>
      </c>
      <c r="E82" s="237">
        <v>64</v>
      </c>
      <c r="F82" s="237">
        <v>2</v>
      </c>
      <c r="G82" s="184" t="s">
        <v>2867</v>
      </c>
      <c r="H82" s="177">
        <v>2017</v>
      </c>
      <c r="I82" s="409" t="s">
        <v>2868</v>
      </c>
      <c r="J82" s="170" t="s">
        <v>2854</v>
      </c>
      <c r="K82" s="170"/>
      <c r="L82" s="170">
        <v>70</v>
      </c>
      <c r="M82" s="170">
        <v>17.5</v>
      </c>
      <c r="N82" s="111" t="s">
        <v>2135</v>
      </c>
    </row>
    <row r="83" spans="1:14" s="368" customFormat="1" ht="96">
      <c r="A83" s="183" t="s">
        <v>2869</v>
      </c>
      <c r="B83" s="184" t="s">
        <v>3460</v>
      </c>
      <c r="C83" s="177" t="s">
        <v>132</v>
      </c>
      <c r="D83" s="184" t="s">
        <v>2870</v>
      </c>
      <c r="E83" s="237">
        <v>12</v>
      </c>
      <c r="F83" s="237">
        <v>2</v>
      </c>
      <c r="G83" s="184" t="s">
        <v>2871</v>
      </c>
      <c r="H83" s="177">
        <v>2017</v>
      </c>
      <c r="I83" s="409" t="s">
        <v>2872</v>
      </c>
      <c r="J83" s="170" t="s">
        <v>2854</v>
      </c>
      <c r="K83" s="170"/>
      <c r="L83" s="170">
        <v>70</v>
      </c>
      <c r="M83" s="170">
        <v>17.5</v>
      </c>
      <c r="N83" s="111" t="s">
        <v>2135</v>
      </c>
    </row>
    <row r="84" spans="1:14" s="368" customFormat="1" ht="110.25">
      <c r="A84" s="183" t="s">
        <v>2873</v>
      </c>
      <c r="B84" s="184" t="s">
        <v>3461</v>
      </c>
      <c r="C84" s="177" t="s">
        <v>132</v>
      </c>
      <c r="D84" s="184" t="s">
        <v>2870</v>
      </c>
      <c r="E84" s="237">
        <v>12</v>
      </c>
      <c r="F84" s="237">
        <v>2</v>
      </c>
      <c r="G84" s="184" t="s">
        <v>2871</v>
      </c>
      <c r="H84" s="177">
        <v>2017</v>
      </c>
      <c r="I84" s="409" t="s">
        <v>2874</v>
      </c>
      <c r="J84" s="170" t="s">
        <v>2854</v>
      </c>
      <c r="K84" s="170"/>
      <c r="L84" s="170">
        <v>70</v>
      </c>
      <c r="M84" s="170">
        <v>17.5</v>
      </c>
      <c r="N84" s="111" t="s">
        <v>2135</v>
      </c>
    </row>
    <row r="85" spans="1:14" s="368" customFormat="1" ht="207">
      <c r="A85" s="183" t="s">
        <v>2875</v>
      </c>
      <c r="B85" s="184" t="s">
        <v>2876</v>
      </c>
      <c r="C85" s="177" t="s">
        <v>132</v>
      </c>
      <c r="D85" s="184" t="s">
        <v>2870</v>
      </c>
      <c r="E85" s="237">
        <v>12</v>
      </c>
      <c r="F85" s="237">
        <v>3</v>
      </c>
      <c r="G85" s="184" t="s">
        <v>2871</v>
      </c>
      <c r="H85" s="177">
        <v>2017</v>
      </c>
      <c r="I85" s="409" t="s">
        <v>2877</v>
      </c>
      <c r="J85" s="170" t="s">
        <v>2854</v>
      </c>
      <c r="K85" s="170"/>
      <c r="L85" s="170">
        <v>70</v>
      </c>
      <c r="M85" s="170">
        <v>7.77</v>
      </c>
      <c r="N85" s="111" t="s">
        <v>2135</v>
      </c>
    </row>
    <row r="86" spans="1:14" s="368" customFormat="1" ht="123.75">
      <c r="A86" s="183" t="s">
        <v>3471</v>
      </c>
      <c r="B86" s="184" t="s">
        <v>3462</v>
      </c>
      <c r="C86" s="177" t="s">
        <v>132</v>
      </c>
      <c r="D86" s="184" t="s">
        <v>2870</v>
      </c>
      <c r="E86" s="237">
        <v>12</v>
      </c>
      <c r="F86" s="237">
        <v>3</v>
      </c>
      <c r="G86" s="184" t="s">
        <v>2871</v>
      </c>
      <c r="H86" s="177">
        <v>2017</v>
      </c>
      <c r="I86" s="409" t="s">
        <v>2702</v>
      </c>
      <c r="J86" s="170" t="s">
        <v>2854</v>
      </c>
      <c r="K86" s="170"/>
      <c r="L86" s="170">
        <v>70</v>
      </c>
      <c r="M86" s="170">
        <v>14</v>
      </c>
      <c r="N86" s="111" t="s">
        <v>2135</v>
      </c>
    </row>
    <row r="87" spans="1:14" s="368" customFormat="1" ht="110.25">
      <c r="A87" s="183" t="s">
        <v>2878</v>
      </c>
      <c r="B87" s="184" t="s">
        <v>3463</v>
      </c>
      <c r="C87" s="177" t="s">
        <v>132</v>
      </c>
      <c r="D87" s="184" t="s">
        <v>2879</v>
      </c>
      <c r="E87" s="237">
        <v>64</v>
      </c>
      <c r="F87" s="237">
        <v>3</v>
      </c>
      <c r="G87" s="184" t="s">
        <v>2867</v>
      </c>
      <c r="H87" s="177">
        <v>2017</v>
      </c>
      <c r="I87" s="409" t="s">
        <v>171</v>
      </c>
      <c r="J87" s="170" t="s">
        <v>2854</v>
      </c>
      <c r="K87" s="170"/>
      <c r="L87" s="170">
        <v>70</v>
      </c>
      <c r="M87" s="170">
        <v>17.5</v>
      </c>
      <c r="N87" s="111" t="s">
        <v>2135</v>
      </c>
    </row>
    <row r="88" spans="1:14" s="368" customFormat="1" ht="110.25">
      <c r="A88" s="183" t="s">
        <v>2880</v>
      </c>
      <c r="B88" s="184" t="s">
        <v>3464</v>
      </c>
      <c r="C88" s="177" t="s">
        <v>132</v>
      </c>
      <c r="D88" s="184" t="s">
        <v>1402</v>
      </c>
      <c r="E88" s="237">
        <v>66</v>
      </c>
      <c r="F88" s="237">
        <v>2</v>
      </c>
      <c r="G88" s="184" t="s">
        <v>1404</v>
      </c>
      <c r="H88" s="177">
        <v>2017</v>
      </c>
      <c r="I88" s="409" t="s">
        <v>1405</v>
      </c>
      <c r="J88" s="170" t="s">
        <v>2854</v>
      </c>
      <c r="K88" s="170"/>
      <c r="L88" s="170">
        <v>70</v>
      </c>
      <c r="M88" s="170">
        <v>17.5</v>
      </c>
      <c r="N88" s="111" t="s">
        <v>2135</v>
      </c>
    </row>
    <row r="89" spans="1:14" s="368" customFormat="1" ht="82.5">
      <c r="A89" s="183" t="s">
        <v>2881</v>
      </c>
      <c r="B89" s="184" t="s">
        <v>3458</v>
      </c>
      <c r="C89" s="177" t="s">
        <v>132</v>
      </c>
      <c r="D89" s="184" t="s">
        <v>538</v>
      </c>
      <c r="E89" s="237">
        <v>22</v>
      </c>
      <c r="F89" s="237">
        <v>2</v>
      </c>
      <c r="G89" s="184" t="s">
        <v>675</v>
      </c>
      <c r="H89" s="177">
        <v>2017</v>
      </c>
      <c r="I89" s="409" t="s">
        <v>2882</v>
      </c>
      <c r="J89" s="170" t="s">
        <v>2854</v>
      </c>
      <c r="K89" s="170"/>
      <c r="L89" s="170">
        <v>70</v>
      </c>
      <c r="M89" s="170">
        <v>17.5</v>
      </c>
      <c r="N89" s="111" t="s">
        <v>2135</v>
      </c>
    </row>
    <row r="90" spans="1:14" s="369" customFormat="1" ht="82.5">
      <c r="A90" s="628" t="s">
        <v>2883</v>
      </c>
      <c r="B90" s="405" t="s">
        <v>3458</v>
      </c>
      <c r="C90" s="173" t="s">
        <v>132</v>
      </c>
      <c r="D90" s="405" t="s">
        <v>538</v>
      </c>
      <c r="E90" s="629">
        <v>22</v>
      </c>
      <c r="F90" s="629">
        <v>2</v>
      </c>
      <c r="G90" s="405" t="s">
        <v>675</v>
      </c>
      <c r="H90" s="173">
        <v>2017</v>
      </c>
      <c r="I90" s="410" t="s">
        <v>2884</v>
      </c>
      <c r="J90" s="173" t="s">
        <v>2854</v>
      </c>
      <c r="K90" s="173"/>
      <c r="L90" s="173">
        <v>70</v>
      </c>
      <c r="M90" s="173">
        <v>17.5</v>
      </c>
      <c r="N90" s="428" t="s">
        <v>2135</v>
      </c>
    </row>
    <row r="91" spans="1:14" s="368" customFormat="1" ht="82.5">
      <c r="A91" s="183" t="s">
        <v>2885</v>
      </c>
      <c r="B91" s="184" t="s">
        <v>3458</v>
      </c>
      <c r="C91" s="177" t="s">
        <v>132</v>
      </c>
      <c r="D91" s="184" t="s">
        <v>538</v>
      </c>
      <c r="E91" s="237">
        <v>22</v>
      </c>
      <c r="F91" s="237">
        <v>2</v>
      </c>
      <c r="G91" s="184" t="s">
        <v>675</v>
      </c>
      <c r="H91" s="177">
        <v>2017</v>
      </c>
      <c r="I91" s="409" t="s">
        <v>1427</v>
      </c>
      <c r="J91" s="170" t="s">
        <v>2854</v>
      </c>
      <c r="K91" s="170"/>
      <c r="L91" s="170">
        <v>70</v>
      </c>
      <c r="M91" s="170">
        <v>17.5</v>
      </c>
      <c r="N91" s="111" t="s">
        <v>2135</v>
      </c>
    </row>
    <row r="92" spans="1:16" s="368" customFormat="1" ht="138">
      <c r="A92" s="403" t="s">
        <v>536</v>
      </c>
      <c r="B92" s="163" t="s">
        <v>537</v>
      </c>
      <c r="C92" s="322" t="s">
        <v>311</v>
      </c>
      <c r="D92" s="146" t="s">
        <v>538</v>
      </c>
      <c r="E92" s="372">
        <v>22</v>
      </c>
      <c r="F92" s="372">
        <v>4</v>
      </c>
      <c r="G92" s="223" t="s">
        <v>539</v>
      </c>
      <c r="H92" s="322">
        <v>2017</v>
      </c>
      <c r="I92" s="408" t="s">
        <v>540</v>
      </c>
      <c r="J92" s="146" t="s">
        <v>541</v>
      </c>
      <c r="K92" s="461" t="s">
        <v>542</v>
      </c>
      <c r="L92" s="266">
        <v>70</v>
      </c>
      <c r="M92" s="428">
        <v>35</v>
      </c>
      <c r="N92" s="428" t="s">
        <v>1057</v>
      </c>
      <c r="O92" s="369"/>
      <c r="P92" s="369"/>
    </row>
    <row r="93" spans="1:14" s="368" customFormat="1" ht="179.25">
      <c r="A93" s="198" t="s">
        <v>1629</v>
      </c>
      <c r="B93" s="101" t="s">
        <v>1919</v>
      </c>
      <c r="C93" s="132" t="s">
        <v>1461</v>
      </c>
      <c r="D93" s="95" t="s">
        <v>1920</v>
      </c>
      <c r="E93" s="239">
        <v>22</v>
      </c>
      <c r="F93" s="239">
        <v>1</v>
      </c>
      <c r="G93" s="199" t="s">
        <v>480</v>
      </c>
      <c r="H93" s="132">
        <v>2017</v>
      </c>
      <c r="I93" s="240" t="s">
        <v>1921</v>
      </c>
      <c r="J93" s="95" t="s">
        <v>1871</v>
      </c>
      <c r="K93" s="95" t="s">
        <v>1922</v>
      </c>
      <c r="L93" s="100">
        <v>70</v>
      </c>
      <c r="M93" s="111">
        <v>70</v>
      </c>
      <c r="N93" s="111" t="s">
        <v>495</v>
      </c>
    </row>
    <row r="94" spans="1:14" s="368" customFormat="1" ht="179.25">
      <c r="A94" s="198" t="s">
        <v>1923</v>
      </c>
      <c r="B94" s="101" t="s">
        <v>1924</v>
      </c>
      <c r="C94" s="132" t="s">
        <v>1461</v>
      </c>
      <c r="D94" s="95" t="s">
        <v>538</v>
      </c>
      <c r="E94" s="239">
        <v>22</v>
      </c>
      <c r="F94" s="239">
        <v>1</v>
      </c>
      <c r="G94" s="199" t="s">
        <v>480</v>
      </c>
      <c r="H94" s="132">
        <v>2017</v>
      </c>
      <c r="I94" s="240" t="s">
        <v>1925</v>
      </c>
      <c r="J94" s="95" t="s">
        <v>1926</v>
      </c>
      <c r="K94" s="95" t="s">
        <v>1927</v>
      </c>
      <c r="L94" s="100">
        <v>70</v>
      </c>
      <c r="M94" s="111">
        <v>70</v>
      </c>
      <c r="N94" s="111" t="s">
        <v>495</v>
      </c>
    </row>
    <row r="95" spans="1:14" s="368" customFormat="1" ht="179.25">
      <c r="A95" s="198" t="s">
        <v>1868</v>
      </c>
      <c r="B95" s="101" t="s">
        <v>1869</v>
      </c>
      <c r="C95" s="132" t="s">
        <v>1461</v>
      </c>
      <c r="D95" s="95" t="s">
        <v>538</v>
      </c>
      <c r="E95" s="239">
        <v>22</v>
      </c>
      <c r="F95" s="239">
        <v>2</v>
      </c>
      <c r="G95" s="199" t="s">
        <v>480</v>
      </c>
      <c r="H95" s="132">
        <v>2017</v>
      </c>
      <c r="I95" s="240" t="s">
        <v>1870</v>
      </c>
      <c r="J95" s="95" t="s">
        <v>1871</v>
      </c>
      <c r="K95" s="95" t="s">
        <v>1872</v>
      </c>
      <c r="L95" s="100">
        <v>70</v>
      </c>
      <c r="M95" s="111">
        <v>17.5</v>
      </c>
      <c r="N95" s="111" t="s">
        <v>495</v>
      </c>
    </row>
    <row r="96" spans="1:14" s="368" customFormat="1" ht="179.25">
      <c r="A96" s="198" t="s">
        <v>1928</v>
      </c>
      <c r="B96" s="101" t="s">
        <v>876</v>
      </c>
      <c r="C96" s="132" t="s">
        <v>1461</v>
      </c>
      <c r="D96" s="95" t="s">
        <v>1920</v>
      </c>
      <c r="E96" s="239">
        <v>22</v>
      </c>
      <c r="F96" s="239">
        <v>2</v>
      </c>
      <c r="G96" s="199" t="s">
        <v>480</v>
      </c>
      <c r="H96" s="132">
        <v>2017</v>
      </c>
      <c r="I96" s="240" t="s">
        <v>1929</v>
      </c>
      <c r="J96" s="95" t="s">
        <v>1871</v>
      </c>
      <c r="K96" s="95" t="s">
        <v>1930</v>
      </c>
      <c r="L96" s="100">
        <v>70</v>
      </c>
      <c r="M96" s="111">
        <v>70</v>
      </c>
      <c r="N96" s="111" t="s">
        <v>495</v>
      </c>
    </row>
    <row r="97" spans="1:14" s="368" customFormat="1" ht="179.25">
      <c r="A97" s="198" t="s">
        <v>1859</v>
      </c>
      <c r="B97" s="101" t="s">
        <v>1931</v>
      </c>
      <c r="C97" s="132" t="s">
        <v>1461</v>
      </c>
      <c r="D97" s="95" t="s">
        <v>1920</v>
      </c>
      <c r="E97" s="239">
        <v>22</v>
      </c>
      <c r="F97" s="239">
        <v>2</v>
      </c>
      <c r="G97" s="199" t="s">
        <v>480</v>
      </c>
      <c r="H97" s="132">
        <v>2017</v>
      </c>
      <c r="I97" s="240" t="s">
        <v>1860</v>
      </c>
      <c r="J97" s="95" t="s">
        <v>1871</v>
      </c>
      <c r="K97" s="95" t="s">
        <v>1932</v>
      </c>
      <c r="L97" s="100">
        <v>70</v>
      </c>
      <c r="M97" s="111">
        <v>35</v>
      </c>
      <c r="N97" s="111" t="s">
        <v>495</v>
      </c>
    </row>
    <row r="98" spans="1:14" s="368" customFormat="1" ht="41.25">
      <c r="A98" s="198" t="s">
        <v>1304</v>
      </c>
      <c r="B98" s="101" t="s">
        <v>1305</v>
      </c>
      <c r="C98" s="132" t="s">
        <v>311</v>
      </c>
      <c r="D98" s="95" t="s">
        <v>538</v>
      </c>
      <c r="E98" s="239" t="s">
        <v>987</v>
      </c>
      <c r="F98" s="239" t="s">
        <v>988</v>
      </c>
      <c r="G98" s="199" t="s">
        <v>989</v>
      </c>
      <c r="H98" s="132">
        <v>2017</v>
      </c>
      <c r="I98" s="240" t="s">
        <v>1306</v>
      </c>
      <c r="J98" s="95"/>
      <c r="K98" s="392" t="s">
        <v>991</v>
      </c>
      <c r="L98" s="100">
        <v>70</v>
      </c>
      <c r="M98" s="111">
        <v>70</v>
      </c>
      <c r="N98" s="111" t="s">
        <v>1303</v>
      </c>
    </row>
    <row r="99" spans="1:14" s="368" customFormat="1" ht="207">
      <c r="A99" s="198" t="s">
        <v>1959</v>
      </c>
      <c r="B99" s="101" t="s">
        <v>1960</v>
      </c>
      <c r="C99" s="132" t="s">
        <v>1461</v>
      </c>
      <c r="D99" s="95" t="s">
        <v>538</v>
      </c>
      <c r="E99" s="239">
        <v>22</v>
      </c>
      <c r="F99" s="239">
        <v>43181</v>
      </c>
      <c r="G99" s="199" t="s">
        <v>1961</v>
      </c>
      <c r="H99" s="132">
        <v>2017</v>
      </c>
      <c r="I99" s="240" t="s">
        <v>1962</v>
      </c>
      <c r="J99" s="95" t="s">
        <v>1963</v>
      </c>
      <c r="K99" s="95" t="s">
        <v>1964</v>
      </c>
      <c r="L99" s="100">
        <v>70</v>
      </c>
      <c r="M99" s="111">
        <v>23.33</v>
      </c>
      <c r="N99" s="111" t="s">
        <v>1459</v>
      </c>
    </row>
    <row r="100" spans="1:14" s="368" customFormat="1" ht="207">
      <c r="A100" s="198" t="s">
        <v>1965</v>
      </c>
      <c r="B100" s="101" t="s">
        <v>1960</v>
      </c>
      <c r="C100" s="132" t="s">
        <v>1461</v>
      </c>
      <c r="D100" s="95" t="s">
        <v>538</v>
      </c>
      <c r="E100" s="239" t="s">
        <v>1966</v>
      </c>
      <c r="F100" s="239" t="s">
        <v>1967</v>
      </c>
      <c r="G100" s="199" t="s">
        <v>1961</v>
      </c>
      <c r="H100" s="132">
        <v>2017</v>
      </c>
      <c r="I100" s="240" t="s">
        <v>1968</v>
      </c>
      <c r="J100" s="95" t="s">
        <v>1963</v>
      </c>
      <c r="K100" s="95" t="s">
        <v>1969</v>
      </c>
      <c r="L100" s="100">
        <v>70</v>
      </c>
      <c r="M100" s="111">
        <v>23.33</v>
      </c>
      <c r="N100" s="111" t="s">
        <v>1459</v>
      </c>
    </row>
    <row r="101" spans="1:15" s="368" customFormat="1" ht="110.25">
      <c r="A101" s="256" t="s">
        <v>361</v>
      </c>
      <c r="B101" s="182" t="s">
        <v>362</v>
      </c>
      <c r="C101" s="184" t="s">
        <v>311</v>
      </c>
      <c r="D101" s="170" t="s">
        <v>363</v>
      </c>
      <c r="E101" s="252">
        <v>21</v>
      </c>
      <c r="F101" s="252">
        <v>11</v>
      </c>
      <c r="G101" s="189" t="s">
        <v>364</v>
      </c>
      <c r="H101" s="184">
        <v>2017</v>
      </c>
      <c r="I101" s="409" t="s">
        <v>365</v>
      </c>
      <c r="J101" s="170" t="s">
        <v>366</v>
      </c>
      <c r="K101" s="560" t="s">
        <v>367</v>
      </c>
      <c r="L101" s="179">
        <v>70</v>
      </c>
      <c r="M101" s="444">
        <v>70</v>
      </c>
      <c r="N101" s="111" t="s">
        <v>358</v>
      </c>
      <c r="O101" s="369"/>
    </row>
    <row r="102" spans="1:15" s="368" customFormat="1" ht="82.5">
      <c r="A102" s="256" t="s">
        <v>368</v>
      </c>
      <c r="B102" s="182" t="s">
        <v>362</v>
      </c>
      <c r="C102" s="184" t="s">
        <v>311</v>
      </c>
      <c r="D102" s="170" t="s">
        <v>369</v>
      </c>
      <c r="E102" s="252">
        <v>5</v>
      </c>
      <c r="F102" s="252">
        <v>1</v>
      </c>
      <c r="G102" s="189" t="s">
        <v>370</v>
      </c>
      <c r="H102" s="184">
        <v>2017</v>
      </c>
      <c r="I102" s="409" t="s">
        <v>371</v>
      </c>
      <c r="J102" s="170" t="s">
        <v>372</v>
      </c>
      <c r="K102" s="559" t="s">
        <v>373</v>
      </c>
      <c r="L102" s="179">
        <v>70</v>
      </c>
      <c r="M102" s="444">
        <v>70</v>
      </c>
      <c r="N102" s="111" t="s">
        <v>358</v>
      </c>
      <c r="O102" s="369"/>
    </row>
    <row r="103" spans="1:16" s="368" customFormat="1" ht="248.25">
      <c r="A103" s="404" t="s">
        <v>374</v>
      </c>
      <c r="B103" s="278" t="s">
        <v>362</v>
      </c>
      <c r="C103" s="405" t="s">
        <v>311</v>
      </c>
      <c r="D103" s="173" t="s">
        <v>375</v>
      </c>
      <c r="E103" s="406">
        <v>8</v>
      </c>
      <c r="F103" s="406"/>
      <c r="G103" s="407" t="s">
        <v>376</v>
      </c>
      <c r="H103" s="405">
        <v>2017</v>
      </c>
      <c r="I103" s="410" t="s">
        <v>377</v>
      </c>
      <c r="J103" s="173" t="s">
        <v>378</v>
      </c>
      <c r="K103" s="499" t="s">
        <v>379</v>
      </c>
      <c r="L103" s="279">
        <v>70</v>
      </c>
      <c r="M103" s="443">
        <v>70</v>
      </c>
      <c r="N103" s="428" t="s">
        <v>358</v>
      </c>
      <c r="O103" s="369"/>
      <c r="P103" s="369"/>
    </row>
    <row r="104" spans="1:15" s="368" customFormat="1" ht="96">
      <c r="A104" s="256" t="s">
        <v>380</v>
      </c>
      <c r="B104" s="182" t="s">
        <v>362</v>
      </c>
      <c r="C104" s="184" t="s">
        <v>311</v>
      </c>
      <c r="D104" s="170" t="s">
        <v>381</v>
      </c>
      <c r="E104" s="252">
        <v>3</v>
      </c>
      <c r="F104" s="252">
        <v>1</v>
      </c>
      <c r="G104" s="189" t="s">
        <v>382</v>
      </c>
      <c r="H104" s="184">
        <v>2017</v>
      </c>
      <c r="I104" s="409" t="s">
        <v>383</v>
      </c>
      <c r="J104" s="170" t="s">
        <v>384</v>
      </c>
      <c r="K104" s="560" t="s">
        <v>385</v>
      </c>
      <c r="L104" s="179">
        <v>70</v>
      </c>
      <c r="M104" s="444">
        <v>70</v>
      </c>
      <c r="N104" s="111" t="s">
        <v>358</v>
      </c>
      <c r="O104" s="369"/>
    </row>
    <row r="105" spans="1:14" s="368" customFormat="1" ht="192.75">
      <c r="A105" s="437" t="s">
        <v>1430</v>
      </c>
      <c r="B105" s="239" t="s">
        <v>1431</v>
      </c>
      <c r="C105" s="239" t="s">
        <v>2016</v>
      </c>
      <c r="D105" s="239" t="s">
        <v>538</v>
      </c>
      <c r="E105" s="438">
        <v>22</v>
      </c>
      <c r="F105" s="438">
        <v>4</v>
      </c>
      <c r="G105" s="239" t="s">
        <v>675</v>
      </c>
      <c r="H105" s="438">
        <v>2017</v>
      </c>
      <c r="I105" s="239" t="s">
        <v>676</v>
      </c>
      <c r="J105" s="239" t="s">
        <v>1432</v>
      </c>
      <c r="K105" s="216" t="s">
        <v>3445</v>
      </c>
      <c r="L105" s="438">
        <v>50</v>
      </c>
      <c r="M105" s="439">
        <v>10</v>
      </c>
      <c r="N105" s="111" t="s">
        <v>1972</v>
      </c>
    </row>
    <row r="106" spans="1:14" s="368" customFormat="1" ht="151.5">
      <c r="A106" s="183" t="s">
        <v>1438</v>
      </c>
      <c r="B106" s="182" t="s">
        <v>1439</v>
      </c>
      <c r="C106" s="184" t="s">
        <v>1236</v>
      </c>
      <c r="D106" s="170" t="s">
        <v>1440</v>
      </c>
      <c r="E106" s="252">
        <v>22</v>
      </c>
      <c r="F106" s="252">
        <v>2</v>
      </c>
      <c r="G106" s="189" t="s">
        <v>1441</v>
      </c>
      <c r="H106" s="184">
        <v>2017</v>
      </c>
      <c r="I106" s="409" t="s">
        <v>1442</v>
      </c>
      <c r="J106" s="170" t="s">
        <v>1443</v>
      </c>
      <c r="K106" s="472" t="s">
        <v>1444</v>
      </c>
      <c r="L106" s="179">
        <v>70</v>
      </c>
      <c r="M106" s="444">
        <v>17.5</v>
      </c>
      <c r="N106" s="111" t="s">
        <v>1398</v>
      </c>
    </row>
    <row r="107" spans="1:14" s="368" customFormat="1" ht="165">
      <c r="A107" s="198" t="s">
        <v>1183</v>
      </c>
      <c r="B107" s="101" t="s">
        <v>1184</v>
      </c>
      <c r="C107" s="132" t="s">
        <v>311</v>
      </c>
      <c r="D107" s="95" t="s">
        <v>1185</v>
      </c>
      <c r="E107" s="239">
        <v>4</v>
      </c>
      <c r="F107" s="239">
        <v>4</v>
      </c>
      <c r="G107" s="199" t="s">
        <v>675</v>
      </c>
      <c r="H107" s="132">
        <v>2017</v>
      </c>
      <c r="I107" s="240" t="s">
        <v>1186</v>
      </c>
      <c r="J107" s="95" t="s">
        <v>1187</v>
      </c>
      <c r="K107" s="95" t="s">
        <v>1188</v>
      </c>
      <c r="L107" s="100">
        <v>70</v>
      </c>
      <c r="M107" s="111">
        <v>23.33</v>
      </c>
      <c r="N107" s="111" t="s">
        <v>1217</v>
      </c>
    </row>
    <row r="108" spans="1:14" s="368" customFormat="1" ht="138">
      <c r="A108" s="198" t="s">
        <v>1189</v>
      </c>
      <c r="B108" s="101" t="s">
        <v>1190</v>
      </c>
      <c r="C108" s="132" t="s">
        <v>311</v>
      </c>
      <c r="D108" s="95" t="s">
        <v>1185</v>
      </c>
      <c r="E108" s="239">
        <v>4</v>
      </c>
      <c r="F108" s="239">
        <v>4</v>
      </c>
      <c r="G108" s="199" t="s">
        <v>675</v>
      </c>
      <c r="H108" s="132">
        <v>2017</v>
      </c>
      <c r="I108" s="240" t="s">
        <v>1191</v>
      </c>
      <c r="J108" s="95" t="s">
        <v>1187</v>
      </c>
      <c r="K108" s="95" t="s">
        <v>1192</v>
      </c>
      <c r="L108" s="100">
        <v>70</v>
      </c>
      <c r="M108" s="111">
        <v>23.33</v>
      </c>
      <c r="N108" s="111" t="s">
        <v>1217</v>
      </c>
    </row>
    <row r="109" spans="1:16" s="368" customFormat="1" ht="110.25">
      <c r="A109" s="403" t="s">
        <v>1193</v>
      </c>
      <c r="B109" s="163" t="s">
        <v>1194</v>
      </c>
      <c r="C109" s="322" t="s">
        <v>311</v>
      </c>
      <c r="D109" s="146" t="s">
        <v>1195</v>
      </c>
      <c r="E109" s="372">
        <v>1</v>
      </c>
      <c r="F109" s="372">
        <v>73</v>
      </c>
      <c r="G109" s="223" t="s">
        <v>1005</v>
      </c>
      <c r="H109" s="322">
        <v>2017</v>
      </c>
      <c r="I109" s="408" t="s">
        <v>1196</v>
      </c>
      <c r="J109" s="146"/>
      <c r="K109" s="461" t="s">
        <v>1197</v>
      </c>
      <c r="L109" s="266">
        <v>70</v>
      </c>
      <c r="M109" s="428">
        <v>35</v>
      </c>
      <c r="N109" s="428" t="s">
        <v>1217</v>
      </c>
      <c r="O109" s="369"/>
      <c r="P109" s="369"/>
    </row>
    <row r="110" spans="1:14" s="368" customFormat="1" ht="138">
      <c r="A110" s="198" t="s">
        <v>1198</v>
      </c>
      <c r="B110" s="101" t="s">
        <v>1199</v>
      </c>
      <c r="C110" s="132" t="s">
        <v>311</v>
      </c>
      <c r="D110" s="95" t="s">
        <v>1185</v>
      </c>
      <c r="E110" s="239" t="s">
        <v>1200</v>
      </c>
      <c r="F110" s="239">
        <v>1</v>
      </c>
      <c r="G110" s="199" t="s">
        <v>675</v>
      </c>
      <c r="H110" s="132">
        <v>2017</v>
      </c>
      <c r="I110" s="240" t="s">
        <v>1201</v>
      </c>
      <c r="J110" s="95" t="s">
        <v>1187</v>
      </c>
      <c r="K110" s="95" t="s">
        <v>1202</v>
      </c>
      <c r="L110" s="100">
        <v>70</v>
      </c>
      <c r="M110" s="111">
        <v>35</v>
      </c>
      <c r="N110" s="111" t="s">
        <v>1217</v>
      </c>
    </row>
    <row r="111" spans="1:14" s="368" customFormat="1" ht="69">
      <c r="A111" s="198" t="s">
        <v>1203</v>
      </c>
      <c r="B111" s="101" t="s">
        <v>1204</v>
      </c>
      <c r="C111" s="132" t="s">
        <v>311</v>
      </c>
      <c r="D111" s="95" t="s">
        <v>1185</v>
      </c>
      <c r="E111" s="239" t="s">
        <v>1200</v>
      </c>
      <c r="F111" s="239">
        <v>1</v>
      </c>
      <c r="G111" s="199" t="s">
        <v>675</v>
      </c>
      <c r="H111" s="132">
        <v>2017</v>
      </c>
      <c r="I111" s="240" t="s">
        <v>1205</v>
      </c>
      <c r="J111" s="95" t="s">
        <v>1187</v>
      </c>
      <c r="K111" s="95"/>
      <c r="L111" s="100">
        <v>70</v>
      </c>
      <c r="M111" s="111">
        <v>35</v>
      </c>
      <c r="N111" s="111" t="s">
        <v>1217</v>
      </c>
    </row>
    <row r="112" spans="1:14" s="368" customFormat="1" ht="123.75">
      <c r="A112" s="198" t="s">
        <v>1206</v>
      </c>
      <c r="B112" s="101" t="s">
        <v>1207</v>
      </c>
      <c r="C112" s="132" t="s">
        <v>311</v>
      </c>
      <c r="D112" s="95" t="s">
        <v>1208</v>
      </c>
      <c r="E112" s="239">
        <v>5</v>
      </c>
      <c r="F112" s="239" t="s">
        <v>1209</v>
      </c>
      <c r="G112" s="199" t="s">
        <v>1210</v>
      </c>
      <c r="H112" s="132">
        <v>2017</v>
      </c>
      <c r="I112" s="240" t="s">
        <v>1211</v>
      </c>
      <c r="J112" s="95" t="s">
        <v>1187</v>
      </c>
      <c r="K112" s="95" t="s">
        <v>1212</v>
      </c>
      <c r="L112" s="100">
        <v>70</v>
      </c>
      <c r="M112" s="111">
        <v>35</v>
      </c>
      <c r="N112" s="111" t="s">
        <v>1217</v>
      </c>
    </row>
    <row r="113" spans="1:14" s="368" customFormat="1" ht="96">
      <c r="A113" s="198" t="s">
        <v>1213</v>
      </c>
      <c r="B113" s="101" t="s">
        <v>1214</v>
      </c>
      <c r="C113" s="132" t="s">
        <v>311</v>
      </c>
      <c r="D113" s="95" t="s">
        <v>1208</v>
      </c>
      <c r="E113" s="239">
        <v>5</v>
      </c>
      <c r="F113" s="239">
        <v>15</v>
      </c>
      <c r="G113" s="199" t="s">
        <v>1210</v>
      </c>
      <c r="H113" s="132">
        <v>2017</v>
      </c>
      <c r="I113" s="240" t="s">
        <v>1215</v>
      </c>
      <c r="J113" s="95" t="s">
        <v>1187</v>
      </c>
      <c r="K113" s="95" t="s">
        <v>1216</v>
      </c>
      <c r="L113" s="100">
        <v>70</v>
      </c>
      <c r="M113" s="111">
        <v>23.33</v>
      </c>
      <c r="N113" s="111" t="s">
        <v>1217</v>
      </c>
    </row>
    <row r="114" spans="1:16" s="368" customFormat="1" ht="69">
      <c r="A114" s="403" t="s">
        <v>3040</v>
      </c>
      <c r="B114" s="163" t="s">
        <v>1527</v>
      </c>
      <c r="C114" s="322" t="s">
        <v>1461</v>
      </c>
      <c r="D114" s="146" t="s">
        <v>538</v>
      </c>
      <c r="E114" s="372" t="s">
        <v>1933</v>
      </c>
      <c r="F114" s="372">
        <v>2</v>
      </c>
      <c r="G114" s="223" t="s">
        <v>1934</v>
      </c>
      <c r="H114" s="322">
        <v>2017</v>
      </c>
      <c r="I114" s="408" t="s">
        <v>1935</v>
      </c>
      <c r="J114" s="146" t="s">
        <v>1936</v>
      </c>
      <c r="K114" s="322" t="s">
        <v>3382</v>
      </c>
      <c r="L114" s="266">
        <v>70</v>
      </c>
      <c r="M114" s="428">
        <v>70</v>
      </c>
      <c r="N114" s="428" t="s">
        <v>497</v>
      </c>
      <c r="O114" s="369"/>
      <c r="P114" s="369"/>
    </row>
    <row r="115" spans="1:16" s="368" customFormat="1" ht="69">
      <c r="A115" s="403" t="s">
        <v>1937</v>
      </c>
      <c r="B115" s="163" t="s">
        <v>1938</v>
      </c>
      <c r="C115" s="322" t="s">
        <v>1461</v>
      </c>
      <c r="D115" s="146" t="s">
        <v>538</v>
      </c>
      <c r="E115" s="372" t="s">
        <v>1933</v>
      </c>
      <c r="F115" s="372">
        <v>4</v>
      </c>
      <c r="G115" s="223" t="s">
        <v>1934</v>
      </c>
      <c r="H115" s="322">
        <v>2017</v>
      </c>
      <c r="I115" s="408" t="s">
        <v>1939</v>
      </c>
      <c r="J115" s="146" t="s">
        <v>1936</v>
      </c>
      <c r="K115" s="146" t="s">
        <v>3041</v>
      </c>
      <c r="L115" s="266">
        <v>70</v>
      </c>
      <c r="M115" s="428">
        <v>35</v>
      </c>
      <c r="N115" s="428" t="s">
        <v>497</v>
      </c>
      <c r="O115" s="369"/>
      <c r="P115" s="369"/>
    </row>
    <row r="116" spans="1:14" s="368" customFormat="1" ht="123.75">
      <c r="A116" s="198" t="s">
        <v>1020</v>
      </c>
      <c r="B116" s="101" t="s">
        <v>1021</v>
      </c>
      <c r="C116" s="132" t="s">
        <v>311</v>
      </c>
      <c r="D116" s="95" t="s">
        <v>1001</v>
      </c>
      <c r="E116" s="239" t="s">
        <v>435</v>
      </c>
      <c r="F116" s="239"/>
      <c r="G116" s="199" t="s">
        <v>1005</v>
      </c>
      <c r="H116" s="132">
        <v>2017</v>
      </c>
      <c r="I116" s="240" t="s">
        <v>1023</v>
      </c>
      <c r="J116" s="95" t="s">
        <v>436</v>
      </c>
      <c r="K116" s="392" t="s">
        <v>1003</v>
      </c>
      <c r="L116" s="100">
        <v>70</v>
      </c>
      <c r="M116" s="111">
        <v>17.5</v>
      </c>
      <c r="N116" s="111" t="s">
        <v>434</v>
      </c>
    </row>
    <row r="117" spans="1:14" s="368" customFormat="1" ht="220.5">
      <c r="A117" s="386" t="s">
        <v>1423</v>
      </c>
      <c r="B117" s="132" t="s">
        <v>3466</v>
      </c>
      <c r="C117" s="132" t="s">
        <v>1236</v>
      </c>
      <c r="D117" s="95" t="s">
        <v>538</v>
      </c>
      <c r="E117" s="239">
        <v>22</v>
      </c>
      <c r="F117" s="239">
        <v>3</v>
      </c>
      <c r="G117" s="199" t="s">
        <v>675</v>
      </c>
      <c r="H117" s="132">
        <v>2017</v>
      </c>
      <c r="I117" s="240" t="s">
        <v>1424</v>
      </c>
      <c r="J117" s="95" t="s">
        <v>1883</v>
      </c>
      <c r="K117" s="95" t="s">
        <v>1425</v>
      </c>
      <c r="L117" s="100">
        <v>70</v>
      </c>
      <c r="M117" s="111">
        <v>23</v>
      </c>
      <c r="N117" s="95" t="s">
        <v>2002</v>
      </c>
    </row>
    <row r="118" spans="1:16" s="368" customFormat="1" ht="220.5">
      <c r="A118" s="198" t="s">
        <v>1426</v>
      </c>
      <c r="B118" s="101" t="s">
        <v>2003</v>
      </c>
      <c r="C118" s="132" t="s">
        <v>1236</v>
      </c>
      <c r="D118" s="95" t="s">
        <v>538</v>
      </c>
      <c r="E118" s="239">
        <v>22</v>
      </c>
      <c r="F118" s="239">
        <v>4</v>
      </c>
      <c r="G118" s="199" t="s">
        <v>675</v>
      </c>
      <c r="H118" s="132">
        <v>2017</v>
      </c>
      <c r="I118" s="240" t="s">
        <v>1427</v>
      </c>
      <c r="J118" s="95" t="s">
        <v>1428</v>
      </c>
      <c r="K118" s="95" t="s">
        <v>1429</v>
      </c>
      <c r="L118" s="100">
        <v>70</v>
      </c>
      <c r="M118" s="111">
        <v>70</v>
      </c>
      <c r="N118" s="101" t="s">
        <v>2003</v>
      </c>
      <c r="P118" s="542"/>
    </row>
    <row r="119" spans="1:14" s="368" customFormat="1" ht="179.25">
      <c r="A119" s="198" t="s">
        <v>194</v>
      </c>
      <c r="B119" s="101" t="s">
        <v>195</v>
      </c>
      <c r="C119" s="132" t="s">
        <v>311</v>
      </c>
      <c r="D119" s="95" t="s">
        <v>196</v>
      </c>
      <c r="E119" s="239" t="s">
        <v>197</v>
      </c>
      <c r="F119" s="239">
        <v>2</v>
      </c>
      <c r="G119" s="199" t="s">
        <v>198</v>
      </c>
      <c r="H119" s="132">
        <v>2017</v>
      </c>
      <c r="I119" s="240" t="s">
        <v>199</v>
      </c>
      <c r="J119" s="95" t="s">
        <v>200</v>
      </c>
      <c r="K119" s="462" t="s">
        <v>201</v>
      </c>
      <c r="L119" s="100">
        <v>70</v>
      </c>
      <c r="M119" s="111">
        <v>17.5</v>
      </c>
      <c r="N119" s="111" t="s">
        <v>185</v>
      </c>
    </row>
    <row r="120" spans="1:14" s="368" customFormat="1" ht="138">
      <c r="A120" s="198" t="s">
        <v>202</v>
      </c>
      <c r="B120" s="101" t="s">
        <v>203</v>
      </c>
      <c r="C120" s="132" t="s">
        <v>160</v>
      </c>
      <c r="D120" s="95" t="s">
        <v>538</v>
      </c>
      <c r="E120" s="239">
        <v>22</v>
      </c>
      <c r="F120" s="239">
        <v>3</v>
      </c>
      <c r="G120" s="199"/>
      <c r="H120" s="132">
        <v>2017</v>
      </c>
      <c r="I120" s="240" t="s">
        <v>204</v>
      </c>
      <c r="J120" s="95" t="s">
        <v>205</v>
      </c>
      <c r="K120" s="462" t="s">
        <v>206</v>
      </c>
      <c r="L120" s="100">
        <v>70</v>
      </c>
      <c r="M120" s="111">
        <v>17.5</v>
      </c>
      <c r="N120" s="111" t="s">
        <v>185</v>
      </c>
    </row>
    <row r="121" spans="1:14" s="368" customFormat="1" ht="151.5">
      <c r="A121" s="198" t="s">
        <v>536</v>
      </c>
      <c r="B121" s="101" t="s">
        <v>537</v>
      </c>
      <c r="C121" s="132" t="s">
        <v>311</v>
      </c>
      <c r="D121" s="95" t="s">
        <v>538</v>
      </c>
      <c r="E121" s="239">
        <v>22</v>
      </c>
      <c r="F121" s="239">
        <v>4</v>
      </c>
      <c r="G121" s="199" t="s">
        <v>539</v>
      </c>
      <c r="H121" s="132">
        <v>2017</v>
      </c>
      <c r="I121" s="240" t="s">
        <v>540</v>
      </c>
      <c r="J121" s="95" t="s">
        <v>541</v>
      </c>
      <c r="K121" s="462" t="s">
        <v>542</v>
      </c>
      <c r="L121" s="100">
        <v>70</v>
      </c>
      <c r="M121" s="111">
        <v>35</v>
      </c>
      <c r="N121" s="111" t="s">
        <v>535</v>
      </c>
    </row>
    <row r="122" spans="1:14" s="368" customFormat="1" ht="138">
      <c r="A122" s="198" t="s">
        <v>543</v>
      </c>
      <c r="B122" s="101" t="s">
        <v>544</v>
      </c>
      <c r="C122" s="132" t="s">
        <v>311</v>
      </c>
      <c r="D122" s="95" t="s">
        <v>545</v>
      </c>
      <c r="E122" s="239">
        <v>62</v>
      </c>
      <c r="F122" s="239">
        <v>4</v>
      </c>
      <c r="G122" s="199" t="s">
        <v>546</v>
      </c>
      <c r="H122" s="132">
        <v>2017</v>
      </c>
      <c r="I122" s="240" t="s">
        <v>547</v>
      </c>
      <c r="J122" s="95" t="s">
        <v>548</v>
      </c>
      <c r="K122" s="462" t="s">
        <v>549</v>
      </c>
      <c r="L122" s="100">
        <v>70</v>
      </c>
      <c r="M122" s="111">
        <v>35</v>
      </c>
      <c r="N122" s="111" t="s">
        <v>535</v>
      </c>
    </row>
    <row r="123" spans="1:14" s="368" customFormat="1" ht="151.5">
      <c r="A123" s="198" t="s">
        <v>550</v>
      </c>
      <c r="B123" s="101" t="s">
        <v>544</v>
      </c>
      <c r="C123" s="132" t="s">
        <v>311</v>
      </c>
      <c r="D123" s="95" t="s">
        <v>538</v>
      </c>
      <c r="E123" s="239">
        <v>22</v>
      </c>
      <c r="F123" s="239">
        <v>4</v>
      </c>
      <c r="G123" s="199" t="s">
        <v>539</v>
      </c>
      <c r="H123" s="132">
        <v>2017</v>
      </c>
      <c r="I123" s="240" t="s">
        <v>551</v>
      </c>
      <c r="J123" s="95" t="s">
        <v>541</v>
      </c>
      <c r="K123" s="462" t="s">
        <v>552</v>
      </c>
      <c r="L123" s="100">
        <v>70</v>
      </c>
      <c r="M123" s="111">
        <v>35</v>
      </c>
      <c r="N123" s="111" t="s">
        <v>535</v>
      </c>
    </row>
    <row r="124" spans="1:14" s="369" customFormat="1" ht="123.75">
      <c r="A124" s="403" t="s">
        <v>2813</v>
      </c>
      <c r="B124" s="163" t="s">
        <v>2814</v>
      </c>
      <c r="C124" s="322" t="s">
        <v>132</v>
      </c>
      <c r="D124" s="146" t="s">
        <v>2815</v>
      </c>
      <c r="E124" s="372">
        <v>1</v>
      </c>
      <c r="F124" s="372">
        <v>2</v>
      </c>
      <c r="G124" s="223" t="s">
        <v>2816</v>
      </c>
      <c r="H124" s="322">
        <v>2017</v>
      </c>
      <c r="I124" s="408" t="s">
        <v>2817</v>
      </c>
      <c r="J124" s="561" t="s">
        <v>1187</v>
      </c>
      <c r="K124" s="461" t="s">
        <v>2818</v>
      </c>
      <c r="L124" s="266">
        <v>70</v>
      </c>
      <c r="M124" s="428">
        <v>11.66</v>
      </c>
      <c r="N124" s="428" t="s">
        <v>2741</v>
      </c>
    </row>
    <row r="125" spans="1:14" s="368" customFormat="1" ht="220.5">
      <c r="A125" s="198" t="s">
        <v>1253</v>
      </c>
      <c r="B125" s="101" t="s">
        <v>1254</v>
      </c>
      <c r="C125" s="132" t="s">
        <v>1461</v>
      </c>
      <c r="D125" s="95" t="s">
        <v>1255</v>
      </c>
      <c r="E125" s="239">
        <v>22</v>
      </c>
      <c r="F125" s="239">
        <v>4</v>
      </c>
      <c r="G125" s="562" t="s">
        <v>1256</v>
      </c>
      <c r="H125" s="132">
        <v>2017</v>
      </c>
      <c r="I125" s="240" t="s">
        <v>1257</v>
      </c>
      <c r="J125" s="132" t="s">
        <v>1258</v>
      </c>
      <c r="K125" s="462" t="s">
        <v>1259</v>
      </c>
      <c r="L125" s="100">
        <v>70</v>
      </c>
      <c r="M125" s="111">
        <v>17.5</v>
      </c>
      <c r="N125" s="111" t="s">
        <v>1450</v>
      </c>
    </row>
    <row r="126" spans="1:14" s="368" customFormat="1" ht="220.5">
      <c r="A126" s="198" t="s">
        <v>1260</v>
      </c>
      <c r="B126" s="101" t="s">
        <v>1261</v>
      </c>
      <c r="C126" s="132" t="s">
        <v>1461</v>
      </c>
      <c r="D126" s="95" t="s">
        <v>1255</v>
      </c>
      <c r="E126" s="239">
        <v>22</v>
      </c>
      <c r="F126" s="239">
        <v>4</v>
      </c>
      <c r="G126" s="562" t="s">
        <v>1256</v>
      </c>
      <c r="H126" s="132">
        <v>2017</v>
      </c>
      <c r="I126" s="240" t="s">
        <v>1262</v>
      </c>
      <c r="J126" s="132" t="s">
        <v>1258</v>
      </c>
      <c r="K126" s="95" t="s">
        <v>1263</v>
      </c>
      <c r="L126" s="100">
        <v>70</v>
      </c>
      <c r="M126" s="111">
        <v>25</v>
      </c>
      <c r="N126" s="111" t="s">
        <v>1450</v>
      </c>
    </row>
    <row r="127" spans="1:14" s="368" customFormat="1" ht="220.5">
      <c r="A127" s="198" t="s">
        <v>1264</v>
      </c>
      <c r="B127" s="101" t="s">
        <v>1265</v>
      </c>
      <c r="C127" s="132" t="s">
        <v>1461</v>
      </c>
      <c r="D127" s="95" t="s">
        <v>1255</v>
      </c>
      <c r="E127" s="239">
        <v>22</v>
      </c>
      <c r="F127" s="239">
        <v>4</v>
      </c>
      <c r="G127" s="562" t="s">
        <v>1256</v>
      </c>
      <c r="H127" s="132">
        <v>2017</v>
      </c>
      <c r="I127" s="240" t="s">
        <v>1266</v>
      </c>
      <c r="J127" s="132" t="s">
        <v>1258</v>
      </c>
      <c r="K127" s="95" t="s">
        <v>1267</v>
      </c>
      <c r="L127" s="100">
        <v>70</v>
      </c>
      <c r="M127" s="111">
        <v>25</v>
      </c>
      <c r="N127" s="111" t="s">
        <v>1450</v>
      </c>
    </row>
    <row r="128" spans="1:14" s="368" customFormat="1" ht="220.5">
      <c r="A128" s="198" t="s">
        <v>1253</v>
      </c>
      <c r="B128" s="101" t="s">
        <v>1254</v>
      </c>
      <c r="C128" s="132" t="s">
        <v>311</v>
      </c>
      <c r="D128" s="95" t="s">
        <v>1255</v>
      </c>
      <c r="E128" s="239">
        <v>22</v>
      </c>
      <c r="F128" s="239">
        <v>4</v>
      </c>
      <c r="G128" s="562" t="s">
        <v>1256</v>
      </c>
      <c r="H128" s="132">
        <v>2017</v>
      </c>
      <c r="I128" s="240" t="s">
        <v>1257</v>
      </c>
      <c r="J128" s="132" t="s">
        <v>1258</v>
      </c>
      <c r="K128" s="95" t="s">
        <v>1259</v>
      </c>
      <c r="L128" s="100">
        <v>70</v>
      </c>
      <c r="M128" s="111">
        <v>17.5</v>
      </c>
      <c r="N128" s="111" t="s">
        <v>1268</v>
      </c>
    </row>
    <row r="129" spans="1:14" s="368" customFormat="1" ht="220.5">
      <c r="A129" s="198" t="s">
        <v>1260</v>
      </c>
      <c r="B129" s="101" t="s">
        <v>1261</v>
      </c>
      <c r="C129" s="132" t="s">
        <v>311</v>
      </c>
      <c r="D129" s="95" t="s">
        <v>1255</v>
      </c>
      <c r="E129" s="239">
        <v>22</v>
      </c>
      <c r="F129" s="239">
        <v>4</v>
      </c>
      <c r="G129" s="562" t="s">
        <v>1256</v>
      </c>
      <c r="H129" s="132">
        <v>2017</v>
      </c>
      <c r="I129" s="240" t="s">
        <v>1262</v>
      </c>
      <c r="J129" s="132" t="s">
        <v>1258</v>
      </c>
      <c r="K129" s="95" t="s">
        <v>1263</v>
      </c>
      <c r="L129" s="100">
        <v>70</v>
      </c>
      <c r="M129" s="111">
        <v>23.33</v>
      </c>
      <c r="N129" s="111" t="s">
        <v>1268</v>
      </c>
    </row>
    <row r="130" spans="1:14" s="368" customFormat="1" ht="220.5">
      <c r="A130" s="198" t="s">
        <v>1264</v>
      </c>
      <c r="B130" s="101" t="s">
        <v>1265</v>
      </c>
      <c r="C130" s="132" t="s">
        <v>311</v>
      </c>
      <c r="D130" s="95" t="s">
        <v>1255</v>
      </c>
      <c r="E130" s="239">
        <v>22</v>
      </c>
      <c r="F130" s="239">
        <v>4</v>
      </c>
      <c r="G130" s="562" t="s">
        <v>1256</v>
      </c>
      <c r="H130" s="132">
        <v>2017</v>
      </c>
      <c r="I130" s="240" t="s">
        <v>1266</v>
      </c>
      <c r="J130" s="132" t="s">
        <v>1258</v>
      </c>
      <c r="K130" s="95" t="s">
        <v>1267</v>
      </c>
      <c r="L130" s="100">
        <v>70</v>
      </c>
      <c r="M130" s="111">
        <v>23.33</v>
      </c>
      <c r="N130" s="111" t="s">
        <v>1268</v>
      </c>
    </row>
    <row r="131" spans="1:14" s="368" customFormat="1" ht="54.75">
      <c r="A131" s="236" t="s">
        <v>2783</v>
      </c>
      <c r="B131" s="180" t="s">
        <v>2784</v>
      </c>
      <c r="C131" s="177" t="s">
        <v>132</v>
      </c>
      <c r="D131" s="177" t="s">
        <v>538</v>
      </c>
      <c r="E131" s="237">
        <v>22</v>
      </c>
      <c r="F131" s="237">
        <v>2</v>
      </c>
      <c r="G131" s="558" t="s">
        <v>480</v>
      </c>
      <c r="H131" s="237">
        <v>2017</v>
      </c>
      <c r="I131" s="182" t="s">
        <v>2785</v>
      </c>
      <c r="J131" s="170" t="s">
        <v>677</v>
      </c>
      <c r="K131" s="472" t="s">
        <v>991</v>
      </c>
      <c r="L131" s="179">
        <v>70</v>
      </c>
      <c r="M131" s="444">
        <v>35</v>
      </c>
      <c r="N131" s="111" t="s">
        <v>2139</v>
      </c>
    </row>
    <row r="132" spans="1:14" s="368" customFormat="1" ht="82.5">
      <c r="A132" s="236" t="s">
        <v>2786</v>
      </c>
      <c r="B132" s="180" t="s">
        <v>2787</v>
      </c>
      <c r="C132" s="177" t="s">
        <v>132</v>
      </c>
      <c r="D132" s="177" t="s">
        <v>538</v>
      </c>
      <c r="E132" s="237">
        <v>22</v>
      </c>
      <c r="F132" s="237">
        <v>2</v>
      </c>
      <c r="G132" s="558" t="s">
        <v>480</v>
      </c>
      <c r="H132" s="237">
        <v>2017</v>
      </c>
      <c r="I132" s="182" t="s">
        <v>2788</v>
      </c>
      <c r="J132" s="170" t="s">
        <v>677</v>
      </c>
      <c r="K132" s="472" t="s">
        <v>991</v>
      </c>
      <c r="L132" s="179">
        <v>70</v>
      </c>
      <c r="M132" s="170">
        <v>23.33</v>
      </c>
      <c r="N132" s="111" t="s">
        <v>2139</v>
      </c>
    </row>
    <row r="133" spans="1:14" s="368" customFormat="1" ht="54.75">
      <c r="A133" s="198" t="s">
        <v>1950</v>
      </c>
      <c r="B133" s="101" t="s">
        <v>1951</v>
      </c>
      <c r="C133" s="132" t="s">
        <v>1952</v>
      </c>
      <c r="D133" s="95" t="s">
        <v>538</v>
      </c>
      <c r="E133" s="239" t="s">
        <v>1953</v>
      </c>
      <c r="F133" s="239" t="s">
        <v>1954</v>
      </c>
      <c r="G133" s="199" t="s">
        <v>1955</v>
      </c>
      <c r="H133" s="132">
        <v>2017</v>
      </c>
      <c r="I133" s="240" t="s">
        <v>1956</v>
      </c>
      <c r="J133" s="95" t="s">
        <v>1957</v>
      </c>
      <c r="K133" s="392" t="s">
        <v>991</v>
      </c>
      <c r="L133" s="100">
        <v>70</v>
      </c>
      <c r="M133" s="111">
        <v>70</v>
      </c>
      <c r="N133" s="111" t="s">
        <v>1958</v>
      </c>
    </row>
    <row r="134" spans="1:14" s="368" customFormat="1" ht="82.5">
      <c r="A134" s="198" t="s">
        <v>2819</v>
      </c>
      <c r="B134" s="101" t="s">
        <v>2820</v>
      </c>
      <c r="C134" s="132" t="s">
        <v>132</v>
      </c>
      <c r="D134" s="95" t="s">
        <v>2821</v>
      </c>
      <c r="E134" s="239" t="s">
        <v>2822</v>
      </c>
      <c r="F134" s="239" t="s">
        <v>2823</v>
      </c>
      <c r="G134" s="199" t="s">
        <v>2824</v>
      </c>
      <c r="H134" s="132">
        <v>2017</v>
      </c>
      <c r="I134" s="240" t="s">
        <v>2825</v>
      </c>
      <c r="J134" s="95" t="s">
        <v>2826</v>
      </c>
      <c r="K134" s="392" t="s">
        <v>2827</v>
      </c>
      <c r="L134" s="100">
        <v>70</v>
      </c>
      <c r="M134" s="111">
        <v>23.33</v>
      </c>
      <c r="N134" s="111" t="s">
        <v>2828</v>
      </c>
    </row>
    <row r="135" spans="1:14" s="368" customFormat="1" ht="123.75">
      <c r="A135" s="198" t="s">
        <v>2829</v>
      </c>
      <c r="B135" s="101" t="s">
        <v>2830</v>
      </c>
      <c r="C135" s="132" t="s">
        <v>132</v>
      </c>
      <c r="D135" s="95" t="s">
        <v>2831</v>
      </c>
      <c r="E135" s="239" t="s">
        <v>2832</v>
      </c>
      <c r="F135" s="239" t="s">
        <v>2833</v>
      </c>
      <c r="G135" s="199" t="s">
        <v>2834</v>
      </c>
      <c r="H135" s="132">
        <v>2017</v>
      </c>
      <c r="I135" s="240" t="s">
        <v>2835</v>
      </c>
      <c r="J135" s="95" t="s">
        <v>2836</v>
      </c>
      <c r="K135" s="392" t="s">
        <v>2837</v>
      </c>
      <c r="L135" s="100">
        <v>70</v>
      </c>
      <c r="M135" s="111">
        <v>17.5</v>
      </c>
      <c r="N135" s="111" t="s">
        <v>2828</v>
      </c>
    </row>
    <row r="136" spans="1:14" s="368" customFormat="1" ht="234">
      <c r="A136" s="198" t="s">
        <v>2838</v>
      </c>
      <c r="B136" s="101" t="s">
        <v>2839</v>
      </c>
      <c r="C136" s="132">
        <v>3</v>
      </c>
      <c r="D136" s="95" t="s">
        <v>2840</v>
      </c>
      <c r="E136" s="239">
        <v>22</v>
      </c>
      <c r="F136" s="239">
        <v>4</v>
      </c>
      <c r="G136" s="199" t="s">
        <v>675</v>
      </c>
      <c r="H136" s="132">
        <v>2017</v>
      </c>
      <c r="I136" s="240" t="s">
        <v>2841</v>
      </c>
      <c r="J136" s="95" t="s">
        <v>2842</v>
      </c>
      <c r="K136" s="392" t="s">
        <v>2843</v>
      </c>
      <c r="L136" s="100">
        <v>70</v>
      </c>
      <c r="M136" s="111">
        <v>24</v>
      </c>
      <c r="N136" s="111" t="s">
        <v>2844</v>
      </c>
    </row>
    <row r="137" spans="1:14" s="369" customFormat="1" ht="220.5">
      <c r="A137" s="403" t="s">
        <v>2845</v>
      </c>
      <c r="B137" s="163" t="s">
        <v>2846</v>
      </c>
      <c r="C137" s="322">
        <v>3</v>
      </c>
      <c r="D137" s="146" t="s">
        <v>2840</v>
      </c>
      <c r="E137" s="372">
        <v>22</v>
      </c>
      <c r="F137" s="372">
        <v>2</v>
      </c>
      <c r="G137" s="223" t="s">
        <v>675</v>
      </c>
      <c r="H137" s="322">
        <v>2017</v>
      </c>
      <c r="I137" s="408" t="s">
        <v>1186</v>
      </c>
      <c r="J137" s="146" t="s">
        <v>1883</v>
      </c>
      <c r="K137" s="391" t="s">
        <v>2847</v>
      </c>
      <c r="L137" s="266">
        <v>70</v>
      </c>
      <c r="M137" s="428">
        <v>14</v>
      </c>
      <c r="N137" s="428" t="s">
        <v>2844</v>
      </c>
    </row>
    <row r="138" spans="1:14" s="369" customFormat="1" ht="220.5">
      <c r="A138" s="403" t="s">
        <v>2848</v>
      </c>
      <c r="B138" s="163" t="s">
        <v>2849</v>
      </c>
      <c r="C138" s="322">
        <v>3</v>
      </c>
      <c r="D138" s="146" t="s">
        <v>2840</v>
      </c>
      <c r="E138" s="372">
        <v>22</v>
      </c>
      <c r="F138" s="372">
        <v>2</v>
      </c>
      <c r="G138" s="223" t="s">
        <v>675</v>
      </c>
      <c r="H138" s="322">
        <v>2017</v>
      </c>
      <c r="I138" s="408" t="s">
        <v>2850</v>
      </c>
      <c r="J138" s="146" t="s">
        <v>1883</v>
      </c>
      <c r="K138" s="391" t="s">
        <v>2851</v>
      </c>
      <c r="L138" s="266">
        <v>70</v>
      </c>
      <c r="M138" s="428">
        <v>35</v>
      </c>
      <c r="N138" s="428" t="s">
        <v>2844</v>
      </c>
    </row>
    <row r="139" spans="1:16" s="369" customFormat="1" ht="110.25">
      <c r="A139" s="281" t="s">
        <v>2880</v>
      </c>
      <c r="B139" s="163" t="s">
        <v>3472</v>
      </c>
      <c r="C139" s="322" t="s">
        <v>189</v>
      </c>
      <c r="D139" s="322" t="s">
        <v>1402</v>
      </c>
      <c r="E139" s="322" t="s">
        <v>1403</v>
      </c>
      <c r="F139" s="372">
        <v>2</v>
      </c>
      <c r="G139" s="322" t="s">
        <v>1404</v>
      </c>
      <c r="H139" s="322">
        <v>2017</v>
      </c>
      <c r="I139" s="322" t="s">
        <v>1405</v>
      </c>
      <c r="J139" s="146" t="s">
        <v>1406</v>
      </c>
      <c r="K139" s="146" t="s">
        <v>1407</v>
      </c>
      <c r="L139" s="266">
        <v>70</v>
      </c>
      <c r="M139" s="266">
        <v>17.5</v>
      </c>
      <c r="N139" s="146" t="s">
        <v>2047</v>
      </c>
      <c r="O139" s="368"/>
      <c r="P139" s="368"/>
    </row>
    <row r="140" spans="1:14" s="369" customFormat="1" ht="138">
      <c r="A140" s="281" t="s">
        <v>2698</v>
      </c>
      <c r="B140" s="322" t="s">
        <v>2699</v>
      </c>
      <c r="C140" s="322" t="s">
        <v>2178</v>
      </c>
      <c r="D140" s="322" t="s">
        <v>2700</v>
      </c>
      <c r="E140" s="322">
        <v>12</v>
      </c>
      <c r="F140" s="322">
        <v>3</v>
      </c>
      <c r="G140" s="322" t="s">
        <v>2701</v>
      </c>
      <c r="H140" s="322">
        <v>2017</v>
      </c>
      <c r="I140" s="322" t="s">
        <v>3430</v>
      </c>
      <c r="J140" s="146" t="s">
        <v>2854</v>
      </c>
      <c r="K140" s="408"/>
      <c r="L140" s="322">
        <v>70</v>
      </c>
      <c r="M140" s="630">
        <v>14</v>
      </c>
      <c r="N140" s="631" t="s">
        <v>2132</v>
      </c>
    </row>
    <row r="141" spans="1:14" s="369" customFormat="1" ht="69">
      <c r="A141" s="281" t="s">
        <v>2083</v>
      </c>
      <c r="B141" s="322" t="s">
        <v>2084</v>
      </c>
      <c r="C141" s="322" t="s">
        <v>1236</v>
      </c>
      <c r="D141" s="322" t="s">
        <v>2085</v>
      </c>
      <c r="E141" s="322">
        <v>5</v>
      </c>
      <c r="F141" s="322">
        <v>10</v>
      </c>
      <c r="G141" s="322" t="s">
        <v>2086</v>
      </c>
      <c r="H141" s="622">
        <v>2017</v>
      </c>
      <c r="I141" s="322" t="s">
        <v>2088</v>
      </c>
      <c r="J141" s="146"/>
      <c r="K141" s="146" t="s">
        <v>2087</v>
      </c>
      <c r="L141" s="266">
        <v>25</v>
      </c>
      <c r="M141" s="428">
        <f>L141/4</f>
        <v>6.25</v>
      </c>
      <c r="N141" s="428" t="s">
        <v>1980</v>
      </c>
    </row>
    <row r="142" spans="1:14" ht="14.25">
      <c r="A142" s="119"/>
      <c r="B142" s="563"/>
      <c r="C142" s="104"/>
      <c r="D142" s="92"/>
      <c r="E142" s="120"/>
      <c r="F142" s="120"/>
      <c r="G142" s="121"/>
      <c r="H142" s="104"/>
      <c r="I142" s="106"/>
      <c r="J142" s="95"/>
      <c r="K142" s="95"/>
      <c r="L142" s="102"/>
      <c r="M142" s="97"/>
      <c r="N142" s="97"/>
    </row>
    <row r="143" spans="1:14" ht="14.25">
      <c r="A143" s="123"/>
      <c r="B143" s="99"/>
      <c r="C143" s="91"/>
      <c r="D143" s="91"/>
      <c r="E143" s="124"/>
      <c r="F143" s="124"/>
      <c r="G143" s="125"/>
      <c r="H143" s="124"/>
      <c r="I143" s="101"/>
      <c r="J143" s="95"/>
      <c r="K143" s="95"/>
      <c r="L143" s="100"/>
      <c r="M143" s="111"/>
      <c r="N143" s="97"/>
    </row>
    <row r="144" spans="1:14" ht="14.25">
      <c r="A144" s="123"/>
      <c r="B144" s="99"/>
      <c r="C144" s="91"/>
      <c r="D144" s="91"/>
      <c r="E144" s="124"/>
      <c r="F144" s="124"/>
      <c r="G144" s="125"/>
      <c r="H144" s="124"/>
      <c r="I144" s="101"/>
      <c r="J144" s="95"/>
      <c r="K144" s="95"/>
      <c r="L144" s="100"/>
      <c r="M144" s="111"/>
      <c r="N144" s="97"/>
    </row>
    <row r="145" spans="1:13" ht="14.25">
      <c r="A145" s="26" t="s">
        <v>2</v>
      </c>
      <c r="L145" s="548"/>
      <c r="M145" s="554">
        <f>SUM(M9:M144)</f>
        <v>3883.1099999999988</v>
      </c>
    </row>
    <row r="147" spans="1:13" ht="14.25">
      <c r="A147" s="833" t="s">
        <v>12</v>
      </c>
      <c r="B147" s="833"/>
      <c r="C147" s="833"/>
      <c r="D147" s="833"/>
      <c r="E147" s="833"/>
      <c r="F147" s="833"/>
      <c r="G147" s="833"/>
      <c r="H147" s="833"/>
      <c r="I147" s="833"/>
      <c r="J147" s="833"/>
      <c r="K147" s="833"/>
      <c r="L147" s="833"/>
      <c r="M147" s="840"/>
    </row>
  </sheetData>
  <sheetProtection/>
  <autoFilter ref="A8:P140">
    <sortState ref="A9:P147">
      <sortCondition sortBy="value" ref="N9:N147"/>
    </sortState>
  </autoFilter>
  <mergeCells count="5">
    <mergeCell ref="A147:M147"/>
    <mergeCell ref="A2:M2"/>
    <mergeCell ref="A4:M4"/>
    <mergeCell ref="A5:M5"/>
    <mergeCell ref="A6:M6"/>
  </mergeCells>
  <hyperlinks>
    <hyperlink ref="K101" r:id="rId1" display="http://www.sciencedomain.org/review-history/19323"/>
    <hyperlink ref="K104" r:id="rId2" display="https://www.peertechz.com/journals/international-journal-of-immunotherapy-and-cancer-research/articles/volume-3/issue-1"/>
    <hyperlink ref="K122" r:id="rId3" display="http://www.revistasrd.ro/includes/files/articles/UPDATE%20ON%20ETIOPATHOGENESIS,%20RISK%20FACTORS%20AND%20TREATMENT%20OF%20HIDRADENITIS%20SUPPURATIVA.pdf"/>
    <hyperlink ref="K123" r:id="rId4" display="http://www.amtsibiu.ro/Arhiva/2017/Nr4-en/Rotaru.pdf "/>
    <hyperlink ref="K119" r:id="rId5" display="https://view.publitas.com/amph/rjn_2017_2_art-04/page/1"/>
    <hyperlink ref="K120" r:id="rId6" display="http://www.amtsibiu.ro/index.php?option=com_content&amp;view=article&amp;id=3024:issue-no-3-2017&amp;catid=56:nr-3-2017"/>
    <hyperlink ref="K22" r:id="rId7" display="www.amtsibiu.ro"/>
    <hyperlink ref="K32" r:id="rId8" display="www.amtsibiu.ro"/>
    <hyperlink ref="K47" r:id="rId9" display="http://www.amtsibiu.ro"/>
    <hyperlink ref="K109" r:id="rId10" display="https://www.mama-copilul.md/buletin-de-perinatologie/2017"/>
    <hyperlink ref="K98" r:id="rId11" display="www.amtsibiu.ro"/>
    <hyperlink ref="K116" r:id="rId12" display="https://ibn.idsi.md/ro/buletin-perinatologie"/>
    <hyperlink ref="K105" r:id="rId13" display="http://www.amtsibiu.ro/"/>
    <hyperlink ref="K13" r:id="rId14" display="http://www.amtsibiu.ro/index.php?option=com_content&amp;view=article&amp;id=3018:zebrafish-experimental-model-for-autoimmune-encephalomyelitis&amp;catid=56:nr-3-2017"/>
    <hyperlink ref="K106" r:id="rId15" display="http://www.amtsibiu.ro/index.php?option=com_content&amp;view=article&amp;id=2975:the-influence-of-various-risk-factors-on-development-and-progression-of-chronic-adult-periodontitis&amp;catid=55:nr-2-2017"/>
    <hyperlink ref="K11" r:id="rId16" display="www.amtsibiu.ro"/>
    <hyperlink ref="K12" r:id="rId17" display="www.amtsibiu.ro"/>
    <hyperlink ref="K26" r:id="rId18" display="www.amtsibiu.ro"/>
    <hyperlink ref="K27" r:id="rId19" display="www.amtsibiu.ro"/>
    <hyperlink ref="K134" r:id="rId20" display="www.meritresearchjournals.org/mms/index.htm"/>
    <hyperlink ref="K135" r:id="rId21" display="www.rjo.ro/issues/2017/issue-4"/>
    <hyperlink ref="K131" r:id="rId22" display="www.amtsibiu.ro"/>
    <hyperlink ref="K132" r:id="rId23" display="www.amtsibiu.ro"/>
    <hyperlink ref="K136" r:id="rId24" display="http://www.amtsibiu.ro/component/content/article/57-nr-4-2017/3027-intestinal-occlusion-due-to-intussusception-in-the-ascending-colon"/>
    <hyperlink ref="K137" r:id="rId25" display="http://www.amtsibiu.ro/index.php?option=com_content&amp;view=article&amp;id=2974:particular-aspects-of-malignant-colonic-polyposis&amp;catid=55:nr-2-2017"/>
    <hyperlink ref="K138" r:id="rId26" display="http://www.amtsibiu.ro/index.php?option=com_content&amp;view=article&amp;id=2997:double-bypass-in-a-patient-with-pancreatic-pseudocyst-complicated-with-obstructive-jaundice-and-duodenal-stenosis&amp;catid=55:nr-2-2017"/>
    <hyperlink ref="K16" r:id="rId27" display="http://www.amtsibiu.ro/index.php?option=com_content&amp;view=article&amp;id=2999:principles-and-current-methods-in-the-treatment-of-dental"/>
    <hyperlink ref="K17" r:id="rId28" display="http://www.amtsibiu.ro/index.php?option=com_content&amp;view=article&amp;id=2987:current-techniques-for-layering-of-composite-materials&amp;cati"/>
    <hyperlink ref="K18" r:id="rId29" display="http://revista-urologia.ro/category/2017/numarul-32017/"/>
    <hyperlink ref="K19" r:id="rId30" display="http://www.amtsibiu.ro/Arhiva/2017/Nr2-en/Boitor.pdf"/>
    <hyperlink ref="K29" r:id="rId31" display="http://www.amtsibiu.ro/Arhiva/2017/Nr4-en/Bota.pdf"/>
    <hyperlink ref="K30" r:id="rId32" display="http://www.amtsibiu.ro/Arhiva/2017/Nr4-en/Dinea.pdf"/>
    <hyperlink ref="K31" r:id="rId33" display="http://www.amtsibiu.ro/Arhiva/2017/Nr4-en/Dinea2.pdf "/>
    <hyperlink ref="K38" r:id="rId34" display="http://webbut.unitbv.ro/bulletin/Series%20VI/BULETIN%20I_IPC/02_BOCA-Yield_MODIF.pdf"/>
    <hyperlink ref="K125" r:id="rId35" display="http://www.amtsibiu.ro/Arhiva/2017/Nr4-en/Saceleanu.pdf"/>
    <hyperlink ref="K102" r:id="rId36" display="https://www.emjreviews.com/hepatology/article/a-look-at-platelet-count-in-chronic-hepatitis-c-infection/"/>
    <hyperlink ref="K103" r:id="rId37" display="https://www.scipress.com/IJPPE.8"/>
    <hyperlink ref="K121" r:id="rId38" display="http://www.amtsibiu.ro/Arhiva/2017/Nr4-en/Iancu.pdf"/>
    <hyperlink ref="K40" r:id="rId39" display="https://www.medichub.ro/reviste/psihiatru-ro/nevoi-de-sanatate-mintala-pentru-o-constructie-corecta-a-managementului-psihiatriei-institutionale-si-comunitare-id-1099-cmsid-66"/>
    <hyperlink ref="K92" r:id="rId40" display="http://www.amtsibiu.ro/Arhiva/2017/Nr4-en/Iancu.pdf"/>
    <hyperlink ref="K44" r:id="rId41" display="https://www.medichub.ro/reviste/psihiatru-ro/comportamentul-suicidar-si-domeniul-psihosomaticii-id-1360-cmsid-66"/>
    <hyperlink ref="K124" r:id="rId42" display="http://cadetinova.ro/index.php/ro/organizare/catalog/catalog-inova-16/book/3?page=113"/>
    <hyperlink ref="K23" r:id="rId43" display="www.amtsibiu.ro"/>
    <hyperlink ref="K41" r:id="rId44" display="http://www.romjpsychiat.ro/uploads/revista/1-2017.pdf"/>
    <hyperlink ref="L9" r:id="rId45" display="http://www.amtsibiu.ro/contact"/>
    <hyperlink ref="L10" r:id="rId46" display="http://www.amtsibiu.ro/contact"/>
    <hyperlink ref="K9" r:id="rId47" display="http://www.amtsibiu.ro/contact"/>
    <hyperlink ref="K10" r:id="rId48" display="http://www.amtsibiu.ro/contact"/>
  </hyperlinks>
  <printOptions/>
  <pageMargins left="0.511811023622047" right="0.31496062992126" top="0" bottom="0" header="0" footer="0"/>
  <pageSetup horizontalDpi="200" verticalDpi="200" orientation="landscape" paperSize="9" scale="92" r:id="rId49"/>
</worksheet>
</file>

<file path=xl/worksheets/sheet7.xml><?xml version="1.0" encoding="utf-8"?>
<worksheet xmlns="http://schemas.openxmlformats.org/spreadsheetml/2006/main" xmlns:r="http://schemas.openxmlformats.org/officeDocument/2006/relationships">
  <dimension ref="A2:N64"/>
  <sheetViews>
    <sheetView zoomScale="70" zoomScaleNormal="70" zoomScalePageLayoutView="0" workbookViewId="0" topLeftCell="A1">
      <selection activeCell="N12" sqref="N12"/>
    </sheetView>
  </sheetViews>
  <sheetFormatPr defaultColWidth="9.140625" defaultRowHeight="15"/>
  <cols>
    <col min="1" max="1" width="28.00390625" style="2" customWidth="1"/>
    <col min="2" max="2" width="20.8515625" style="7" customWidth="1"/>
    <col min="3" max="3" width="10.421875" style="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828" t="s">
        <v>31</v>
      </c>
      <c r="B2" s="828"/>
      <c r="C2" s="828"/>
      <c r="D2" s="828"/>
      <c r="E2" s="828"/>
      <c r="F2" s="828"/>
      <c r="G2" s="828"/>
      <c r="H2" s="828"/>
      <c r="I2" s="828"/>
      <c r="J2" s="828"/>
    </row>
    <row r="3" spans="1:10" s="4" customFormat="1" ht="14.25">
      <c r="A3" s="5"/>
      <c r="B3" s="6"/>
      <c r="C3" s="6"/>
      <c r="D3" s="5"/>
      <c r="E3" s="5"/>
      <c r="F3" s="5"/>
      <c r="G3" s="5"/>
      <c r="H3" s="3"/>
      <c r="I3" s="3"/>
      <c r="J3" s="3"/>
    </row>
    <row r="4" spans="1:10" s="4" customFormat="1" ht="15" customHeight="1">
      <c r="A4" s="830" t="s">
        <v>32</v>
      </c>
      <c r="B4" s="830"/>
      <c r="C4" s="830"/>
      <c r="D4" s="830"/>
      <c r="E4" s="830"/>
      <c r="F4" s="830"/>
      <c r="G4" s="830"/>
      <c r="H4" s="830"/>
      <c r="I4" s="830"/>
      <c r="J4" s="830"/>
    </row>
    <row r="5" spans="1:10" s="4" customFormat="1" ht="28.5" customHeight="1">
      <c r="A5" s="821" t="s">
        <v>68</v>
      </c>
      <c r="B5" s="821"/>
      <c r="C5" s="821"/>
      <c r="D5" s="821"/>
      <c r="E5" s="821"/>
      <c r="F5" s="821"/>
      <c r="G5" s="821"/>
      <c r="H5" s="821"/>
      <c r="I5" s="821"/>
      <c r="J5" s="821"/>
    </row>
    <row r="6" spans="1:10" s="4" customFormat="1" ht="14.25">
      <c r="A6" s="821" t="s">
        <v>71</v>
      </c>
      <c r="B6" s="821"/>
      <c r="C6" s="821"/>
      <c r="D6" s="821"/>
      <c r="E6" s="821"/>
      <c r="F6" s="821"/>
      <c r="G6" s="821"/>
      <c r="H6" s="821"/>
      <c r="I6" s="821"/>
      <c r="J6" s="821"/>
    </row>
    <row r="7" spans="1:14" ht="68.25" customHeight="1">
      <c r="A7" s="848" t="s">
        <v>70</v>
      </c>
      <c r="B7" s="848"/>
      <c r="C7" s="848"/>
      <c r="D7" s="848"/>
      <c r="E7" s="848"/>
      <c r="F7" s="848"/>
      <c r="G7" s="848"/>
      <c r="H7" s="848"/>
      <c r="I7" s="848"/>
      <c r="J7" s="848"/>
      <c r="N7" s="58"/>
    </row>
    <row r="8" spans="1:10" ht="64.5" customHeight="1">
      <c r="A8" s="848" t="s">
        <v>69</v>
      </c>
      <c r="B8" s="848"/>
      <c r="C8" s="848"/>
      <c r="D8" s="848"/>
      <c r="E8" s="848"/>
      <c r="F8" s="848"/>
      <c r="G8" s="848"/>
      <c r="H8" s="848"/>
      <c r="I8" s="848"/>
      <c r="J8" s="848"/>
    </row>
    <row r="9" spans="1:10" ht="54" customHeight="1">
      <c r="A9" s="830" t="s">
        <v>72</v>
      </c>
      <c r="B9" s="830"/>
      <c r="C9" s="830"/>
      <c r="D9" s="830"/>
      <c r="E9" s="830"/>
      <c r="F9" s="830"/>
      <c r="G9" s="830"/>
      <c r="H9" s="830"/>
      <c r="I9" s="830"/>
      <c r="J9" s="830"/>
    </row>
    <row r="10" spans="1:10" ht="14.25">
      <c r="A10" s="5"/>
      <c r="B10" s="6"/>
      <c r="C10" s="6"/>
      <c r="D10" s="5"/>
      <c r="E10" s="5"/>
      <c r="F10" s="5"/>
      <c r="G10" s="5"/>
      <c r="H10" s="5"/>
      <c r="I10" s="3"/>
      <c r="J10" s="3"/>
    </row>
    <row r="11" spans="1:11" s="4" customFormat="1" ht="78" customHeight="1">
      <c r="A11" s="40" t="s">
        <v>20</v>
      </c>
      <c r="B11" s="42" t="s">
        <v>13</v>
      </c>
      <c r="C11" s="37" t="s">
        <v>25</v>
      </c>
      <c r="D11" s="43" t="s">
        <v>73</v>
      </c>
      <c r="E11" s="42" t="s">
        <v>21</v>
      </c>
      <c r="F11" s="42" t="s">
        <v>16</v>
      </c>
      <c r="G11" s="42" t="s">
        <v>17</v>
      </c>
      <c r="H11" s="42" t="s">
        <v>3</v>
      </c>
      <c r="I11" s="40" t="s">
        <v>54</v>
      </c>
      <c r="J11" s="40" t="s">
        <v>7</v>
      </c>
      <c r="K11" s="89" t="s">
        <v>301</v>
      </c>
    </row>
    <row r="12" spans="1:11" s="65" customFormat="1" ht="230.25" customHeight="1">
      <c r="A12" s="148" t="s">
        <v>2891</v>
      </c>
      <c r="B12" s="148" t="s">
        <v>2892</v>
      </c>
      <c r="C12" s="146" t="s">
        <v>132</v>
      </c>
      <c r="D12" s="148" t="s">
        <v>2893</v>
      </c>
      <c r="E12" s="146" t="s">
        <v>2894</v>
      </c>
      <c r="F12" s="146">
        <v>2017</v>
      </c>
      <c r="G12" s="146" t="s">
        <v>2895</v>
      </c>
      <c r="H12" s="146">
        <v>11</v>
      </c>
      <c r="I12" s="273">
        <f>11*3.5</f>
        <v>38.5</v>
      </c>
      <c r="J12" s="221">
        <f>38.5/7</f>
        <v>5.5</v>
      </c>
      <c r="K12" s="221" t="s">
        <v>2697</v>
      </c>
    </row>
    <row r="13" spans="1:11" ht="14.25">
      <c r="A13" s="98"/>
      <c r="B13" s="98"/>
      <c r="C13" s="92"/>
      <c r="D13" s="98"/>
      <c r="E13" s="95"/>
      <c r="F13" s="95"/>
      <c r="G13" s="95"/>
      <c r="H13" s="95"/>
      <c r="I13" s="126"/>
      <c r="J13" s="97"/>
      <c r="K13" s="97"/>
    </row>
    <row r="14" spans="1:11" ht="14.25">
      <c r="A14" s="98"/>
      <c r="B14" s="98"/>
      <c r="C14" s="92"/>
      <c r="D14" s="98"/>
      <c r="E14" s="95"/>
      <c r="F14" s="95"/>
      <c r="G14" s="95"/>
      <c r="H14" s="95"/>
      <c r="I14" s="126"/>
      <c r="J14" s="97"/>
      <c r="K14" s="97"/>
    </row>
    <row r="15" spans="1:11" ht="14.25">
      <c r="A15" s="98"/>
      <c r="B15" s="98"/>
      <c r="C15" s="92"/>
      <c r="D15" s="98"/>
      <c r="E15" s="95"/>
      <c r="F15" s="95"/>
      <c r="G15" s="95"/>
      <c r="H15" s="95"/>
      <c r="I15" s="126"/>
      <c r="J15" s="97"/>
      <c r="K15" s="97"/>
    </row>
    <row r="16" spans="1:11" ht="14.25">
      <c r="A16" s="98"/>
      <c r="B16" s="98"/>
      <c r="C16" s="92"/>
      <c r="D16" s="98"/>
      <c r="E16" s="95"/>
      <c r="F16" s="95"/>
      <c r="G16" s="95"/>
      <c r="H16" s="95"/>
      <c r="I16" s="126"/>
      <c r="J16" s="97"/>
      <c r="K16" s="97"/>
    </row>
    <row r="17" spans="1:11" ht="14.25">
      <c r="A17" s="98"/>
      <c r="B17" s="98"/>
      <c r="C17" s="92"/>
      <c r="D17" s="98"/>
      <c r="E17" s="95"/>
      <c r="F17" s="95"/>
      <c r="G17" s="95"/>
      <c r="H17" s="95"/>
      <c r="I17" s="126"/>
      <c r="J17" s="97"/>
      <c r="K17" s="97"/>
    </row>
    <row r="18" spans="1:11" ht="14.25">
      <c r="A18" s="98"/>
      <c r="B18" s="98"/>
      <c r="C18" s="92"/>
      <c r="D18" s="98"/>
      <c r="E18" s="95"/>
      <c r="F18" s="95"/>
      <c r="G18" s="95"/>
      <c r="H18" s="95"/>
      <c r="I18" s="126"/>
      <c r="J18" s="97"/>
      <c r="K18" s="97"/>
    </row>
    <row r="19" spans="1:11" ht="14.25">
      <c r="A19" s="98"/>
      <c r="B19" s="98"/>
      <c r="C19" s="92"/>
      <c r="D19" s="98"/>
      <c r="E19" s="95"/>
      <c r="F19" s="95"/>
      <c r="G19" s="95"/>
      <c r="H19" s="95"/>
      <c r="I19" s="126"/>
      <c r="J19" s="97"/>
      <c r="K19" s="97"/>
    </row>
    <row r="20" spans="1:11" ht="14.25">
      <c r="A20" s="98"/>
      <c r="B20" s="98"/>
      <c r="C20" s="92"/>
      <c r="D20" s="98"/>
      <c r="E20" s="95"/>
      <c r="F20" s="95"/>
      <c r="G20" s="95"/>
      <c r="H20" s="95"/>
      <c r="I20" s="126"/>
      <c r="J20" s="97"/>
      <c r="K20" s="97"/>
    </row>
    <row r="21" spans="1:11" ht="14.25">
      <c r="A21" s="98"/>
      <c r="B21" s="98"/>
      <c r="C21" s="92"/>
      <c r="D21" s="98"/>
      <c r="E21" s="95"/>
      <c r="F21" s="95"/>
      <c r="G21" s="95"/>
      <c r="H21" s="95"/>
      <c r="I21" s="126"/>
      <c r="J21" s="97"/>
      <c r="K21" s="97"/>
    </row>
    <row r="22" spans="1:11" ht="14.25">
      <c r="A22" s="98"/>
      <c r="B22" s="98"/>
      <c r="C22" s="92"/>
      <c r="D22" s="98"/>
      <c r="E22" s="95"/>
      <c r="F22" s="95"/>
      <c r="G22" s="95"/>
      <c r="H22" s="95"/>
      <c r="I22" s="126"/>
      <c r="J22" s="97"/>
      <c r="K22" s="97"/>
    </row>
    <row r="23" spans="1:11" ht="14.25">
      <c r="A23" s="98"/>
      <c r="B23" s="98"/>
      <c r="C23" s="92"/>
      <c r="D23" s="98"/>
      <c r="E23" s="95"/>
      <c r="F23" s="95"/>
      <c r="G23" s="95"/>
      <c r="H23" s="95"/>
      <c r="I23" s="126"/>
      <c r="J23" s="97"/>
      <c r="K23" s="97"/>
    </row>
    <row r="24" spans="1:11" ht="14.25">
      <c r="A24" s="98"/>
      <c r="B24" s="98"/>
      <c r="C24" s="92"/>
      <c r="D24" s="98"/>
      <c r="E24" s="95"/>
      <c r="F24" s="95"/>
      <c r="G24" s="95"/>
      <c r="H24" s="95"/>
      <c r="I24" s="126"/>
      <c r="J24" s="97"/>
      <c r="K24" s="97"/>
    </row>
    <row r="25" spans="1:11" ht="14.25">
      <c r="A25" s="98"/>
      <c r="B25" s="98"/>
      <c r="C25" s="92"/>
      <c r="D25" s="98"/>
      <c r="E25" s="95"/>
      <c r="F25" s="95"/>
      <c r="G25" s="95"/>
      <c r="H25" s="95"/>
      <c r="I25" s="126"/>
      <c r="J25" s="97"/>
      <c r="K25" s="97"/>
    </row>
    <row r="26" spans="1:11" ht="14.25">
      <c r="A26" s="98"/>
      <c r="B26" s="98"/>
      <c r="C26" s="92"/>
      <c r="D26" s="98"/>
      <c r="E26" s="95"/>
      <c r="F26" s="95"/>
      <c r="G26" s="95"/>
      <c r="H26" s="95"/>
      <c r="I26" s="126"/>
      <c r="J26" s="97"/>
      <c r="K26" s="97"/>
    </row>
    <row r="27" spans="1:11" ht="14.25">
      <c r="A27" s="98"/>
      <c r="B27" s="98"/>
      <c r="C27" s="92"/>
      <c r="D27" s="98"/>
      <c r="E27" s="95"/>
      <c r="F27" s="95"/>
      <c r="G27" s="95"/>
      <c r="H27" s="95"/>
      <c r="I27" s="126"/>
      <c r="J27" s="97"/>
      <c r="K27" s="97"/>
    </row>
    <row r="28" spans="1:11" ht="14.25">
      <c r="A28" s="98"/>
      <c r="B28" s="98"/>
      <c r="C28" s="92"/>
      <c r="D28" s="98"/>
      <c r="E28" s="95"/>
      <c r="F28" s="95"/>
      <c r="G28" s="95"/>
      <c r="H28" s="95"/>
      <c r="I28" s="126"/>
      <c r="J28" s="97"/>
      <c r="K28" s="97"/>
    </row>
    <row r="29" spans="1:11" ht="14.25">
      <c r="A29" s="98"/>
      <c r="B29" s="98"/>
      <c r="C29" s="92"/>
      <c r="D29" s="98"/>
      <c r="E29" s="95"/>
      <c r="F29" s="95"/>
      <c r="G29" s="95"/>
      <c r="H29" s="95"/>
      <c r="I29" s="126"/>
      <c r="J29" s="97"/>
      <c r="K29" s="97"/>
    </row>
    <row r="30" spans="1:11" ht="14.25">
      <c r="A30" s="98"/>
      <c r="B30" s="98"/>
      <c r="C30" s="92"/>
      <c r="D30" s="98"/>
      <c r="E30" s="95"/>
      <c r="F30" s="95"/>
      <c r="G30" s="95"/>
      <c r="H30" s="95"/>
      <c r="I30" s="126"/>
      <c r="J30" s="97"/>
      <c r="K30" s="97"/>
    </row>
    <row r="31" spans="1:11" ht="14.25">
      <c r="A31" s="98"/>
      <c r="B31" s="98"/>
      <c r="C31" s="92"/>
      <c r="D31" s="98"/>
      <c r="E31" s="95"/>
      <c r="F31" s="95"/>
      <c r="G31" s="95"/>
      <c r="H31" s="95"/>
      <c r="I31" s="126"/>
      <c r="J31" s="97"/>
      <c r="K31" s="97"/>
    </row>
    <row r="32" spans="1:11" ht="14.25">
      <c r="A32" s="98"/>
      <c r="B32" s="98"/>
      <c r="C32" s="92"/>
      <c r="D32" s="98"/>
      <c r="E32" s="95"/>
      <c r="F32" s="95"/>
      <c r="G32" s="95"/>
      <c r="H32" s="95"/>
      <c r="I32" s="126"/>
      <c r="J32" s="97"/>
      <c r="K32" s="97"/>
    </row>
    <row r="33" spans="1:11" ht="14.25">
      <c r="A33" s="98"/>
      <c r="B33" s="98"/>
      <c r="C33" s="92"/>
      <c r="D33" s="98"/>
      <c r="E33" s="95"/>
      <c r="F33" s="95"/>
      <c r="G33" s="95"/>
      <c r="H33" s="95"/>
      <c r="I33" s="126"/>
      <c r="J33" s="97"/>
      <c r="K33" s="97"/>
    </row>
    <row r="34" spans="1:11" ht="14.25">
      <c r="A34" s="98"/>
      <c r="B34" s="98"/>
      <c r="C34" s="92"/>
      <c r="D34" s="98"/>
      <c r="E34" s="95"/>
      <c r="F34" s="95"/>
      <c r="G34" s="95"/>
      <c r="H34" s="95"/>
      <c r="I34" s="126"/>
      <c r="J34" s="97"/>
      <c r="K34" s="97"/>
    </row>
    <row r="35" spans="1:11" ht="14.25">
      <c r="A35" s="98"/>
      <c r="B35" s="98"/>
      <c r="C35" s="92"/>
      <c r="D35" s="98"/>
      <c r="E35" s="95"/>
      <c r="F35" s="95"/>
      <c r="G35" s="95"/>
      <c r="H35" s="95"/>
      <c r="I35" s="126"/>
      <c r="J35" s="97"/>
      <c r="K35" s="97"/>
    </row>
    <row r="36" spans="1:11" ht="14.25">
      <c r="A36" s="98"/>
      <c r="B36" s="98"/>
      <c r="C36" s="92"/>
      <c r="D36" s="98"/>
      <c r="E36" s="95"/>
      <c r="F36" s="95"/>
      <c r="G36" s="95"/>
      <c r="H36" s="95"/>
      <c r="I36" s="126"/>
      <c r="J36" s="97"/>
      <c r="K36" s="97"/>
    </row>
    <row r="37" spans="1:11" ht="14.25">
      <c r="A37" s="98"/>
      <c r="B37" s="98"/>
      <c r="C37" s="92"/>
      <c r="D37" s="98"/>
      <c r="E37" s="95"/>
      <c r="F37" s="95"/>
      <c r="G37" s="95"/>
      <c r="H37" s="95"/>
      <c r="I37" s="126"/>
      <c r="J37" s="97"/>
      <c r="K37" s="97"/>
    </row>
    <row r="38" spans="1:11" ht="14.25">
      <c r="A38" s="98"/>
      <c r="B38" s="98"/>
      <c r="C38" s="92"/>
      <c r="D38" s="98"/>
      <c r="E38" s="95"/>
      <c r="F38" s="95"/>
      <c r="G38" s="95"/>
      <c r="H38" s="95"/>
      <c r="I38" s="126"/>
      <c r="J38" s="97"/>
      <c r="K38" s="97"/>
    </row>
    <row r="39" spans="1:11" ht="14.25">
      <c r="A39" s="98"/>
      <c r="B39" s="98"/>
      <c r="C39" s="92"/>
      <c r="D39" s="98"/>
      <c r="E39" s="95"/>
      <c r="F39" s="95"/>
      <c r="G39" s="95"/>
      <c r="H39" s="95"/>
      <c r="I39" s="126"/>
      <c r="J39" s="97"/>
      <c r="K39" s="97"/>
    </row>
    <row r="40" spans="1:11" ht="14.25">
      <c r="A40" s="98"/>
      <c r="B40" s="98"/>
      <c r="C40" s="92"/>
      <c r="D40" s="98"/>
      <c r="E40" s="95"/>
      <c r="F40" s="95"/>
      <c r="G40" s="95"/>
      <c r="H40" s="95"/>
      <c r="I40" s="126"/>
      <c r="J40" s="97"/>
      <c r="K40" s="97"/>
    </row>
    <row r="41" spans="1:11" ht="14.25">
      <c r="A41" s="98"/>
      <c r="B41" s="98"/>
      <c r="C41" s="92"/>
      <c r="D41" s="98"/>
      <c r="E41" s="95"/>
      <c r="F41" s="95"/>
      <c r="G41" s="95"/>
      <c r="H41" s="95"/>
      <c r="I41" s="126"/>
      <c r="J41" s="97"/>
      <c r="K41" s="97"/>
    </row>
    <row r="42" spans="1:11" ht="14.25">
      <c r="A42" s="98"/>
      <c r="B42" s="98"/>
      <c r="C42" s="92"/>
      <c r="D42" s="98"/>
      <c r="E42" s="95"/>
      <c r="F42" s="95"/>
      <c r="G42" s="95"/>
      <c r="H42" s="95"/>
      <c r="I42" s="126"/>
      <c r="J42" s="97"/>
      <c r="K42" s="97"/>
    </row>
    <row r="43" spans="1:11" ht="14.25">
      <c r="A43" s="98"/>
      <c r="B43" s="98"/>
      <c r="C43" s="92"/>
      <c r="D43" s="98"/>
      <c r="E43" s="95"/>
      <c r="F43" s="95"/>
      <c r="G43" s="95"/>
      <c r="H43" s="95"/>
      <c r="I43" s="126"/>
      <c r="J43" s="97"/>
      <c r="K43" s="97"/>
    </row>
    <row r="44" spans="1:11" ht="14.25">
      <c r="A44" s="98"/>
      <c r="B44" s="98"/>
      <c r="C44" s="92"/>
      <c r="D44" s="98"/>
      <c r="E44" s="95"/>
      <c r="F44" s="95"/>
      <c r="G44" s="95"/>
      <c r="H44" s="95"/>
      <c r="I44" s="126"/>
      <c r="J44" s="97"/>
      <c r="K44" s="97"/>
    </row>
    <row r="45" spans="1:11" ht="14.25">
      <c r="A45" s="98"/>
      <c r="B45" s="98"/>
      <c r="C45" s="92"/>
      <c r="D45" s="98"/>
      <c r="E45" s="95"/>
      <c r="F45" s="95"/>
      <c r="G45" s="95"/>
      <c r="H45" s="95"/>
      <c r="I45" s="126"/>
      <c r="J45" s="97"/>
      <c r="K45" s="97"/>
    </row>
    <row r="46" spans="1:11" ht="14.25">
      <c r="A46" s="98"/>
      <c r="B46" s="98"/>
      <c r="C46" s="92"/>
      <c r="D46" s="98"/>
      <c r="E46" s="95"/>
      <c r="F46" s="95"/>
      <c r="G46" s="95"/>
      <c r="H46" s="95"/>
      <c r="I46" s="126"/>
      <c r="J46" s="97"/>
      <c r="K46" s="97"/>
    </row>
    <row r="47" spans="1:11" ht="14.25">
      <c r="A47" s="98"/>
      <c r="B47" s="98"/>
      <c r="C47" s="92"/>
      <c r="D47" s="98"/>
      <c r="E47" s="95"/>
      <c r="F47" s="95"/>
      <c r="G47" s="95"/>
      <c r="H47" s="95"/>
      <c r="I47" s="126"/>
      <c r="J47" s="97"/>
      <c r="K47" s="97"/>
    </row>
    <row r="48" spans="1:11" ht="14.25">
      <c r="A48" s="98"/>
      <c r="B48" s="98"/>
      <c r="C48" s="92"/>
      <c r="D48" s="98"/>
      <c r="E48" s="95"/>
      <c r="F48" s="95"/>
      <c r="G48" s="95"/>
      <c r="H48" s="95"/>
      <c r="I48" s="126"/>
      <c r="J48" s="97"/>
      <c r="K48" s="97"/>
    </row>
    <row r="49" spans="1:11" ht="14.25">
      <c r="A49" s="98"/>
      <c r="B49" s="98"/>
      <c r="C49" s="92"/>
      <c r="D49" s="98"/>
      <c r="E49" s="95"/>
      <c r="F49" s="95"/>
      <c r="G49" s="95"/>
      <c r="H49" s="95"/>
      <c r="I49" s="126"/>
      <c r="J49" s="97"/>
      <c r="K49" s="97"/>
    </row>
    <row r="50" spans="1:11" ht="14.25">
      <c r="A50" s="98"/>
      <c r="B50" s="98"/>
      <c r="C50" s="92"/>
      <c r="D50" s="98"/>
      <c r="E50" s="95"/>
      <c r="F50" s="95"/>
      <c r="G50" s="95"/>
      <c r="H50" s="95"/>
      <c r="I50" s="126"/>
      <c r="J50" s="97"/>
      <c r="K50" s="97"/>
    </row>
    <row r="51" spans="1:11" ht="14.25">
      <c r="A51" s="98"/>
      <c r="B51" s="98"/>
      <c r="C51" s="92"/>
      <c r="D51" s="98"/>
      <c r="E51" s="95"/>
      <c r="F51" s="95"/>
      <c r="G51" s="95"/>
      <c r="H51" s="95"/>
      <c r="I51" s="126"/>
      <c r="J51" s="97"/>
      <c r="K51" s="97"/>
    </row>
    <row r="52" spans="1:11" ht="14.25">
      <c r="A52" s="98"/>
      <c r="B52" s="98"/>
      <c r="C52" s="92"/>
      <c r="D52" s="98"/>
      <c r="E52" s="95"/>
      <c r="F52" s="95"/>
      <c r="G52" s="95"/>
      <c r="H52" s="95"/>
      <c r="I52" s="126"/>
      <c r="J52" s="97"/>
      <c r="K52" s="97"/>
    </row>
    <row r="53" spans="1:11" ht="14.25">
      <c r="A53" s="98"/>
      <c r="B53" s="98"/>
      <c r="C53" s="92"/>
      <c r="D53" s="98"/>
      <c r="E53" s="95"/>
      <c r="F53" s="95"/>
      <c r="G53" s="95"/>
      <c r="H53" s="95"/>
      <c r="I53" s="126"/>
      <c r="J53" s="97"/>
      <c r="K53" s="97"/>
    </row>
    <row r="54" spans="1:11" ht="14.25">
      <c r="A54" s="98"/>
      <c r="B54" s="98"/>
      <c r="C54" s="92"/>
      <c r="D54" s="98"/>
      <c r="E54" s="95"/>
      <c r="F54" s="95"/>
      <c r="G54" s="95"/>
      <c r="H54" s="95"/>
      <c r="I54" s="126"/>
      <c r="J54" s="97"/>
      <c r="K54" s="97"/>
    </row>
    <row r="55" spans="1:11" ht="14.25">
      <c r="A55" s="98"/>
      <c r="B55" s="98"/>
      <c r="C55" s="92"/>
      <c r="D55" s="98"/>
      <c r="E55" s="95"/>
      <c r="F55" s="95"/>
      <c r="G55" s="95"/>
      <c r="H55" s="95"/>
      <c r="I55" s="126"/>
      <c r="J55" s="97"/>
      <c r="K55" s="97"/>
    </row>
    <row r="56" spans="1:11" ht="14.25">
      <c r="A56" s="98"/>
      <c r="B56" s="98"/>
      <c r="C56" s="92"/>
      <c r="D56" s="98"/>
      <c r="E56" s="95"/>
      <c r="F56" s="95"/>
      <c r="G56" s="95"/>
      <c r="H56" s="95"/>
      <c r="I56" s="126"/>
      <c r="J56" s="97"/>
      <c r="K56" s="97"/>
    </row>
    <row r="57" spans="1:11" ht="14.25">
      <c r="A57" s="98"/>
      <c r="B57" s="98"/>
      <c r="C57" s="94"/>
      <c r="D57" s="98"/>
      <c r="E57" s="95"/>
      <c r="F57" s="95"/>
      <c r="G57" s="95"/>
      <c r="H57" s="95"/>
      <c r="I57" s="126"/>
      <c r="J57" s="97"/>
      <c r="K57" s="97"/>
    </row>
    <row r="58" spans="1:11" ht="14.25">
      <c r="A58" s="98"/>
      <c r="B58" s="98"/>
      <c r="C58" s="95"/>
      <c r="D58" s="98"/>
      <c r="E58" s="95"/>
      <c r="F58" s="95"/>
      <c r="G58" s="95"/>
      <c r="H58" s="95"/>
      <c r="I58" s="126"/>
      <c r="J58" s="97"/>
      <c r="K58" s="97"/>
    </row>
    <row r="59" spans="1:11" ht="14.25">
      <c r="A59" s="98"/>
      <c r="B59" s="98"/>
      <c r="C59" s="95"/>
      <c r="D59" s="98"/>
      <c r="E59" s="95"/>
      <c r="F59" s="95"/>
      <c r="G59" s="95"/>
      <c r="H59" s="95"/>
      <c r="I59" s="126"/>
      <c r="J59" s="97"/>
      <c r="K59" s="97"/>
    </row>
    <row r="60" spans="1:11" ht="14.25">
      <c r="A60" s="98"/>
      <c r="B60" s="98"/>
      <c r="C60" s="95"/>
      <c r="D60" s="98"/>
      <c r="E60" s="95"/>
      <c r="F60" s="95"/>
      <c r="G60" s="95"/>
      <c r="H60" s="95"/>
      <c r="I60" s="126"/>
      <c r="J60" s="97"/>
      <c r="K60" s="97"/>
    </row>
    <row r="61" spans="1:11" ht="14.25">
      <c r="A61" s="98"/>
      <c r="B61" s="98"/>
      <c r="C61" s="95"/>
      <c r="D61" s="98"/>
      <c r="E61" s="95"/>
      <c r="F61" s="95"/>
      <c r="G61" s="95"/>
      <c r="H61" s="95"/>
      <c r="I61" s="126"/>
      <c r="J61" s="97"/>
      <c r="K61" s="97"/>
    </row>
    <row r="62" spans="1:10" ht="14.25">
      <c r="A62" s="50" t="s">
        <v>2</v>
      </c>
      <c r="B62" s="50"/>
      <c r="I62" s="59"/>
      <c r="J62" s="55">
        <f>SUM(J12:J61)</f>
        <v>5.5</v>
      </c>
    </row>
    <row r="63" spans="1:5" ht="14.25">
      <c r="A63" s="14"/>
      <c r="D63" s="7"/>
      <c r="E63" s="7"/>
    </row>
    <row r="64" spans="1:10" ht="14.25">
      <c r="A64" s="817" t="s">
        <v>12</v>
      </c>
      <c r="B64" s="817"/>
      <c r="C64" s="817"/>
      <c r="D64" s="817"/>
      <c r="E64" s="817"/>
      <c r="F64" s="817"/>
      <c r="G64" s="817"/>
      <c r="H64" s="817"/>
      <c r="I64" s="817"/>
      <c r="J64" s="817"/>
    </row>
  </sheetData>
  <sheetProtection/>
  <mergeCells count="8">
    <mergeCell ref="A9:J9"/>
    <mergeCell ref="A64:J64"/>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K68"/>
  <sheetViews>
    <sheetView zoomScale="85" zoomScaleNormal="85" zoomScalePageLayoutView="0" workbookViewId="0" topLeftCell="A42">
      <selection activeCell="D55" sqref="D55"/>
    </sheetView>
  </sheetViews>
  <sheetFormatPr defaultColWidth="9.140625" defaultRowHeight="15"/>
  <cols>
    <col min="1" max="1" width="35.421875" style="2" customWidth="1"/>
    <col min="2" max="2" width="17.140625" style="2" customWidth="1"/>
    <col min="3" max="3" width="10.8515625" style="460" customWidth="1"/>
    <col min="4" max="4" width="13.421875" style="1" customWidth="1"/>
    <col min="5" max="5" width="11.7109375" style="1" customWidth="1"/>
    <col min="6" max="7" width="9.140625" style="1" customWidth="1"/>
    <col min="8" max="9" width="7.8515625" style="1" customWidth="1"/>
    <col min="10" max="10" width="12.28125" style="1" customWidth="1"/>
    <col min="11" max="11" width="21.140625" style="68" customWidth="1"/>
  </cols>
  <sheetData>
    <row r="2" spans="1:11" s="4" customFormat="1" ht="33" customHeight="1">
      <c r="A2" s="818" t="s">
        <v>33</v>
      </c>
      <c r="B2" s="851"/>
      <c r="C2" s="851"/>
      <c r="D2" s="851"/>
      <c r="E2" s="851"/>
      <c r="F2" s="851"/>
      <c r="G2" s="851"/>
      <c r="H2" s="851"/>
      <c r="I2" s="851"/>
      <c r="J2" s="852"/>
      <c r="K2" s="56"/>
    </row>
    <row r="3" spans="1:11" s="4" customFormat="1" ht="14.25">
      <c r="A3" s="11"/>
      <c r="B3" s="11"/>
      <c r="C3" s="457"/>
      <c r="D3" s="11"/>
      <c r="E3" s="11"/>
      <c r="F3" s="11"/>
      <c r="G3" s="11"/>
      <c r="H3" s="11"/>
      <c r="I3" s="11"/>
      <c r="J3" s="11"/>
      <c r="K3" s="56"/>
    </row>
    <row r="4" spans="1:11" s="4" customFormat="1" ht="28.5" customHeight="1">
      <c r="A4" s="849" t="s">
        <v>34</v>
      </c>
      <c r="B4" s="850"/>
      <c r="C4" s="850"/>
      <c r="D4" s="850"/>
      <c r="E4" s="850"/>
      <c r="F4" s="850"/>
      <c r="G4" s="850"/>
      <c r="H4" s="850"/>
      <c r="I4" s="850"/>
      <c r="J4" s="850"/>
      <c r="K4" s="56"/>
    </row>
    <row r="5" spans="1:11" s="4" customFormat="1" ht="14.25">
      <c r="A5" s="853" t="s">
        <v>35</v>
      </c>
      <c r="B5" s="849"/>
      <c r="C5" s="849"/>
      <c r="D5" s="849"/>
      <c r="E5" s="854"/>
      <c r="F5" s="854"/>
      <c r="G5" s="854"/>
      <c r="H5" s="854"/>
      <c r="I5" s="854"/>
      <c r="J5" s="854"/>
      <c r="K5" s="56"/>
    </row>
    <row r="6" spans="1:11" s="23" customFormat="1" ht="13.5" customHeight="1">
      <c r="A6" s="849" t="s">
        <v>36</v>
      </c>
      <c r="B6" s="849"/>
      <c r="C6" s="849"/>
      <c r="D6" s="849"/>
      <c r="E6" s="849"/>
      <c r="F6" s="849"/>
      <c r="G6" s="849"/>
      <c r="H6" s="849"/>
      <c r="I6" s="849"/>
      <c r="J6" s="849"/>
      <c r="K6" s="453"/>
    </row>
    <row r="7" spans="1:11" s="23" customFormat="1" ht="13.5" customHeight="1">
      <c r="A7" s="855" t="s">
        <v>74</v>
      </c>
      <c r="B7" s="856"/>
      <c r="C7" s="856"/>
      <c r="D7" s="856"/>
      <c r="E7" s="856"/>
      <c r="F7" s="856"/>
      <c r="G7" s="856"/>
      <c r="H7" s="856"/>
      <c r="I7" s="856"/>
      <c r="J7" s="857"/>
      <c r="K7" s="453"/>
    </row>
    <row r="8" spans="1:11" s="23" customFormat="1" ht="40.5" customHeight="1">
      <c r="A8" s="855" t="s">
        <v>76</v>
      </c>
      <c r="B8" s="856"/>
      <c r="C8" s="856"/>
      <c r="D8" s="856"/>
      <c r="E8" s="856"/>
      <c r="F8" s="856"/>
      <c r="G8" s="856"/>
      <c r="H8" s="856"/>
      <c r="I8" s="856"/>
      <c r="J8" s="857"/>
      <c r="K8" s="453"/>
    </row>
    <row r="9" spans="1:11" s="23" customFormat="1" ht="68.25" customHeight="1">
      <c r="A9" s="855" t="s">
        <v>75</v>
      </c>
      <c r="B9" s="856"/>
      <c r="C9" s="856"/>
      <c r="D9" s="856"/>
      <c r="E9" s="856"/>
      <c r="F9" s="856"/>
      <c r="G9" s="856"/>
      <c r="H9" s="856"/>
      <c r="I9" s="856"/>
      <c r="J9" s="857"/>
      <c r="K9" s="453"/>
    </row>
    <row r="10" spans="1:11" s="23" customFormat="1" ht="51.75" customHeight="1">
      <c r="A10" s="830" t="s">
        <v>72</v>
      </c>
      <c r="B10" s="830"/>
      <c r="C10" s="830"/>
      <c r="D10" s="830"/>
      <c r="E10" s="830"/>
      <c r="F10" s="830"/>
      <c r="G10" s="830"/>
      <c r="H10" s="830"/>
      <c r="I10" s="830"/>
      <c r="J10" s="830"/>
      <c r="K10" s="453"/>
    </row>
    <row r="11" spans="1:11" s="4" customFormat="1" ht="14.25">
      <c r="A11" s="5"/>
      <c r="B11" s="5"/>
      <c r="C11" s="459"/>
      <c r="D11" s="5"/>
      <c r="E11" s="5"/>
      <c r="F11" s="5"/>
      <c r="G11" s="5"/>
      <c r="H11" s="5"/>
      <c r="I11" s="5"/>
      <c r="J11" s="5"/>
      <c r="K11" s="56"/>
    </row>
    <row r="12" spans="1:11" s="4" customFormat="1" ht="57" customHeight="1">
      <c r="A12" s="38" t="s">
        <v>20</v>
      </c>
      <c r="B12" s="39" t="s">
        <v>13</v>
      </c>
      <c r="C12" s="458" t="s">
        <v>25</v>
      </c>
      <c r="D12" s="41" t="s">
        <v>1</v>
      </c>
      <c r="E12" s="39" t="s">
        <v>21</v>
      </c>
      <c r="F12" s="39" t="s">
        <v>16</v>
      </c>
      <c r="G12" s="39" t="s">
        <v>17</v>
      </c>
      <c r="H12" s="39" t="s">
        <v>3</v>
      </c>
      <c r="I12" s="40" t="s">
        <v>54</v>
      </c>
      <c r="J12" s="40" t="s">
        <v>7</v>
      </c>
      <c r="K12" s="89" t="s">
        <v>301</v>
      </c>
    </row>
    <row r="13" spans="1:11" ht="27">
      <c r="A13" s="98" t="s">
        <v>992</v>
      </c>
      <c r="B13" s="98" t="s">
        <v>993</v>
      </c>
      <c r="C13" s="95" t="s">
        <v>311</v>
      </c>
      <c r="D13" s="98" t="s">
        <v>994</v>
      </c>
      <c r="E13" s="95" t="s">
        <v>995</v>
      </c>
      <c r="F13" s="95">
        <v>2017</v>
      </c>
      <c r="G13" s="95"/>
      <c r="H13" s="95">
        <v>3</v>
      </c>
      <c r="I13" s="126">
        <v>0.5</v>
      </c>
      <c r="J13" s="97">
        <v>1.5</v>
      </c>
      <c r="K13" s="97" t="s">
        <v>985</v>
      </c>
    </row>
    <row r="14" spans="1:11" ht="27">
      <c r="A14" s="98" t="s">
        <v>992</v>
      </c>
      <c r="B14" s="98" t="s">
        <v>1016</v>
      </c>
      <c r="C14" s="95" t="s">
        <v>311</v>
      </c>
      <c r="D14" s="98" t="s">
        <v>994</v>
      </c>
      <c r="E14" s="95" t="s">
        <v>995</v>
      </c>
      <c r="F14" s="95">
        <v>2017</v>
      </c>
      <c r="G14" s="95"/>
      <c r="H14" s="95">
        <v>5</v>
      </c>
      <c r="I14" s="126">
        <v>0.5</v>
      </c>
      <c r="J14" s="97">
        <v>2.5</v>
      </c>
      <c r="K14" s="97" t="s">
        <v>1013</v>
      </c>
    </row>
    <row r="15" spans="1:11" s="65" customFormat="1" ht="54.75">
      <c r="A15" s="148" t="s">
        <v>1034</v>
      </c>
      <c r="B15" s="148" t="s">
        <v>1035</v>
      </c>
      <c r="C15" s="146" t="s">
        <v>311</v>
      </c>
      <c r="D15" s="148" t="s">
        <v>1036</v>
      </c>
      <c r="E15" s="146" t="s">
        <v>1037</v>
      </c>
      <c r="F15" s="146">
        <v>2017</v>
      </c>
      <c r="G15" s="146" t="s">
        <v>1038</v>
      </c>
      <c r="H15" s="146">
        <v>200</v>
      </c>
      <c r="I15" s="273">
        <v>400</v>
      </c>
      <c r="J15" s="221">
        <v>140</v>
      </c>
      <c r="K15" s="221" t="s">
        <v>1033</v>
      </c>
    </row>
    <row r="16" spans="1:11" s="65" customFormat="1" ht="54.75">
      <c r="A16" s="148" t="s">
        <v>1039</v>
      </c>
      <c r="B16" s="148" t="s">
        <v>1040</v>
      </c>
      <c r="C16" s="146" t="s">
        <v>311</v>
      </c>
      <c r="D16" s="148" t="s">
        <v>1041</v>
      </c>
      <c r="E16" s="146" t="s">
        <v>1042</v>
      </c>
      <c r="F16" s="146">
        <v>2017</v>
      </c>
      <c r="G16" s="146" t="s">
        <v>1038</v>
      </c>
      <c r="H16" s="146">
        <v>246</v>
      </c>
      <c r="I16" s="273">
        <v>400</v>
      </c>
      <c r="J16" s="221">
        <v>160</v>
      </c>
      <c r="K16" s="221" t="s">
        <v>1033</v>
      </c>
    </row>
    <row r="17" spans="1:11" ht="54.75">
      <c r="A17" s="98" t="s">
        <v>1234</v>
      </c>
      <c r="B17" s="98" t="s">
        <v>1235</v>
      </c>
      <c r="C17" s="95" t="s">
        <v>1236</v>
      </c>
      <c r="D17" s="98" t="s">
        <v>1237</v>
      </c>
      <c r="E17" s="95" t="s">
        <v>1238</v>
      </c>
      <c r="F17" s="95">
        <v>2017</v>
      </c>
      <c r="G17" s="95" t="s">
        <v>1239</v>
      </c>
      <c r="H17" s="95">
        <v>265</v>
      </c>
      <c r="I17" s="126">
        <v>300</v>
      </c>
      <c r="J17" s="97">
        <v>300</v>
      </c>
      <c r="K17" s="97" t="s">
        <v>1240</v>
      </c>
    </row>
    <row r="18" spans="1:11" ht="41.25">
      <c r="A18" s="412" t="s">
        <v>1314</v>
      </c>
      <c r="B18" s="98" t="s">
        <v>1315</v>
      </c>
      <c r="C18" s="95" t="s">
        <v>311</v>
      </c>
      <c r="D18" s="98" t="s">
        <v>1316</v>
      </c>
      <c r="E18" s="95" t="s">
        <v>459</v>
      </c>
      <c r="F18" s="95">
        <v>2017</v>
      </c>
      <c r="G18" s="95"/>
      <c r="H18" s="95">
        <v>75</v>
      </c>
      <c r="I18" s="126" t="s">
        <v>1317</v>
      </c>
      <c r="J18" s="97">
        <v>150</v>
      </c>
      <c r="K18" s="97" t="s">
        <v>1318</v>
      </c>
    </row>
    <row r="19" spans="1:11" ht="54.75">
      <c r="A19" s="412" t="s">
        <v>1314</v>
      </c>
      <c r="B19" s="98" t="s">
        <v>437</v>
      </c>
      <c r="C19" s="95" t="s">
        <v>311</v>
      </c>
      <c r="D19" s="98" t="s">
        <v>1316</v>
      </c>
      <c r="E19" s="95" t="s">
        <v>459</v>
      </c>
      <c r="F19" s="95">
        <v>2017</v>
      </c>
      <c r="G19" s="95"/>
      <c r="H19" s="95">
        <v>100</v>
      </c>
      <c r="I19" s="126" t="s">
        <v>1317</v>
      </c>
      <c r="J19" s="97">
        <v>200</v>
      </c>
      <c r="K19" s="97" t="s">
        <v>441</v>
      </c>
    </row>
    <row r="20" spans="1:11" ht="41.25">
      <c r="A20" s="98" t="s">
        <v>438</v>
      </c>
      <c r="B20" s="98" t="s">
        <v>460</v>
      </c>
      <c r="C20" s="95" t="s">
        <v>311</v>
      </c>
      <c r="D20" s="98" t="s">
        <v>439</v>
      </c>
      <c r="E20" s="95" t="s">
        <v>440</v>
      </c>
      <c r="F20" s="95">
        <v>2017</v>
      </c>
      <c r="G20" s="95"/>
      <c r="H20" s="95">
        <v>13</v>
      </c>
      <c r="I20" s="126" t="s">
        <v>1317</v>
      </c>
      <c r="J20" s="97">
        <v>13</v>
      </c>
      <c r="K20" s="97" t="s">
        <v>441</v>
      </c>
    </row>
    <row r="21" spans="1:11" ht="54.75">
      <c r="A21" s="424" t="s">
        <v>1558</v>
      </c>
      <c r="B21" s="397" t="s">
        <v>3476</v>
      </c>
      <c r="C21" s="95" t="s">
        <v>1461</v>
      </c>
      <c r="D21" s="131" t="s">
        <v>1559</v>
      </c>
      <c r="E21" s="131" t="s">
        <v>1560</v>
      </c>
      <c r="F21" s="95">
        <v>2017</v>
      </c>
      <c r="G21" s="95"/>
      <c r="H21" s="95">
        <v>127</v>
      </c>
      <c r="I21" s="126" t="s">
        <v>1561</v>
      </c>
      <c r="J21" s="97">
        <v>63.5</v>
      </c>
      <c r="K21" s="381" t="s">
        <v>1462</v>
      </c>
    </row>
    <row r="22" spans="1:11" ht="54.75">
      <c r="A22" s="98" t="s">
        <v>1562</v>
      </c>
      <c r="B22" s="98" t="s">
        <v>1563</v>
      </c>
      <c r="C22" s="95" t="s">
        <v>1461</v>
      </c>
      <c r="D22" s="98" t="s">
        <v>1564</v>
      </c>
      <c r="E22" s="95" t="s">
        <v>1565</v>
      </c>
      <c r="F22" s="95">
        <v>2017</v>
      </c>
      <c r="G22" s="95" t="s">
        <v>1566</v>
      </c>
      <c r="H22" s="95">
        <v>211</v>
      </c>
      <c r="I22" s="126">
        <v>400</v>
      </c>
      <c r="J22" s="97">
        <v>200</v>
      </c>
      <c r="K22" s="97" t="s">
        <v>1482</v>
      </c>
    </row>
    <row r="23" spans="1:11" s="65" customFormat="1" ht="27">
      <c r="A23" s="148" t="s">
        <v>1567</v>
      </c>
      <c r="B23" s="148" t="s">
        <v>1568</v>
      </c>
      <c r="C23" s="146" t="s">
        <v>1236</v>
      </c>
      <c r="D23" s="148" t="s">
        <v>1569</v>
      </c>
      <c r="E23" s="146" t="s">
        <v>1570</v>
      </c>
      <c r="F23" s="146">
        <v>2017</v>
      </c>
      <c r="G23" s="146" t="s">
        <v>1571</v>
      </c>
      <c r="H23" s="146">
        <v>250</v>
      </c>
      <c r="I23" s="273">
        <v>400</v>
      </c>
      <c r="J23" s="221">
        <v>300</v>
      </c>
      <c r="K23" s="221" t="s">
        <v>489</v>
      </c>
    </row>
    <row r="24" spans="1:11" s="65" customFormat="1" ht="54.75">
      <c r="A24" s="148" t="s">
        <v>1562</v>
      </c>
      <c r="B24" s="148" t="s">
        <v>1572</v>
      </c>
      <c r="C24" s="146" t="s">
        <v>1461</v>
      </c>
      <c r="D24" s="148" t="s">
        <v>1564</v>
      </c>
      <c r="E24" s="146" t="s">
        <v>1565</v>
      </c>
      <c r="F24" s="146">
        <v>2017</v>
      </c>
      <c r="G24" s="146" t="s">
        <v>1566</v>
      </c>
      <c r="H24" s="146">
        <v>211</v>
      </c>
      <c r="I24" s="273">
        <v>400</v>
      </c>
      <c r="J24" s="221">
        <v>200</v>
      </c>
      <c r="K24" s="221" t="s">
        <v>1457</v>
      </c>
    </row>
    <row r="25" spans="1:11" s="65" customFormat="1" ht="82.5">
      <c r="A25" s="148" t="s">
        <v>1573</v>
      </c>
      <c r="B25" s="148" t="s">
        <v>1574</v>
      </c>
      <c r="C25" s="146" t="s">
        <v>1461</v>
      </c>
      <c r="D25" s="148" t="s">
        <v>1575</v>
      </c>
      <c r="E25" s="146" t="s">
        <v>1576</v>
      </c>
      <c r="F25" s="146">
        <v>2017</v>
      </c>
      <c r="G25" s="146" t="s">
        <v>1577</v>
      </c>
      <c r="H25" s="146">
        <v>98</v>
      </c>
      <c r="I25" s="273">
        <v>400</v>
      </c>
      <c r="J25" s="221">
        <v>66.7</v>
      </c>
      <c r="K25" s="221" t="s">
        <v>1509</v>
      </c>
    </row>
    <row r="26" spans="1:11" s="65" customFormat="1" ht="69">
      <c r="A26" s="148" t="s">
        <v>1578</v>
      </c>
      <c r="B26" s="148" t="s">
        <v>1579</v>
      </c>
      <c r="C26" s="146" t="s">
        <v>1461</v>
      </c>
      <c r="D26" s="148" t="s">
        <v>1575</v>
      </c>
      <c r="E26" s="146" t="s">
        <v>1580</v>
      </c>
      <c r="F26" s="146">
        <v>2017</v>
      </c>
      <c r="G26" s="146" t="s">
        <v>1577</v>
      </c>
      <c r="H26" s="146">
        <v>112</v>
      </c>
      <c r="I26" s="273">
        <v>400</v>
      </c>
      <c r="J26" s="221">
        <v>80</v>
      </c>
      <c r="K26" s="221" t="s">
        <v>1509</v>
      </c>
    </row>
    <row r="27" spans="1:11" ht="27">
      <c r="A27" s="98" t="s">
        <v>1581</v>
      </c>
      <c r="B27" s="98" t="s">
        <v>1582</v>
      </c>
      <c r="C27" s="95" t="s">
        <v>1583</v>
      </c>
      <c r="D27" s="98" t="s">
        <v>1584</v>
      </c>
      <c r="E27" s="95" t="s">
        <v>1585</v>
      </c>
      <c r="F27" s="95">
        <v>2017</v>
      </c>
      <c r="G27" s="95"/>
      <c r="H27" s="95">
        <v>150</v>
      </c>
      <c r="I27" s="126">
        <v>300</v>
      </c>
      <c r="J27" s="97">
        <v>300</v>
      </c>
      <c r="K27" s="97" t="s">
        <v>1455</v>
      </c>
    </row>
    <row r="28" spans="1:11" ht="54.75">
      <c r="A28" s="397" t="s">
        <v>1586</v>
      </c>
      <c r="B28" s="397" t="s">
        <v>1587</v>
      </c>
      <c r="C28" s="95" t="s">
        <v>1461</v>
      </c>
      <c r="D28" s="456" t="s">
        <v>1588</v>
      </c>
      <c r="E28" s="98" t="s">
        <v>1589</v>
      </c>
      <c r="F28" s="95">
        <v>2017</v>
      </c>
      <c r="G28" s="95" t="s">
        <v>1590</v>
      </c>
      <c r="H28" s="95">
        <v>130</v>
      </c>
      <c r="I28" s="126">
        <v>2</v>
      </c>
      <c r="J28" s="97">
        <v>260</v>
      </c>
      <c r="K28" s="97" t="s">
        <v>496</v>
      </c>
    </row>
    <row r="29" spans="1:11" s="65" customFormat="1" ht="41.25">
      <c r="A29" s="148" t="s">
        <v>1591</v>
      </c>
      <c r="B29" s="148" t="s">
        <v>1592</v>
      </c>
      <c r="C29" s="146" t="s">
        <v>1461</v>
      </c>
      <c r="D29" s="148" t="s">
        <v>1316</v>
      </c>
      <c r="E29" s="146" t="s">
        <v>1593</v>
      </c>
      <c r="F29" s="146">
        <v>2017</v>
      </c>
      <c r="G29" s="146"/>
      <c r="H29" s="146">
        <v>383</v>
      </c>
      <c r="I29" s="273">
        <v>0.5</v>
      </c>
      <c r="J29" s="221">
        <v>191.5</v>
      </c>
      <c r="K29" s="221" t="s">
        <v>497</v>
      </c>
    </row>
    <row r="30" spans="1:11" ht="54.75">
      <c r="A30" s="211" t="s">
        <v>1594</v>
      </c>
      <c r="B30" s="211" t="s">
        <v>1595</v>
      </c>
      <c r="C30" s="95" t="s">
        <v>1596</v>
      </c>
      <c r="D30" s="211" t="s">
        <v>1597</v>
      </c>
      <c r="E30" s="211" t="s">
        <v>1598</v>
      </c>
      <c r="F30" s="219">
        <v>2017</v>
      </c>
      <c r="G30" s="219" t="s">
        <v>1599</v>
      </c>
      <c r="H30" s="219">
        <v>141</v>
      </c>
      <c r="I30" s="219">
        <f>2*141</f>
        <v>282</v>
      </c>
      <c r="J30" s="224">
        <f>I30/2</f>
        <v>141</v>
      </c>
      <c r="K30" s="97" t="s">
        <v>1448</v>
      </c>
    </row>
    <row r="31" spans="1:11" s="65" customFormat="1" ht="54.75">
      <c r="A31" s="148" t="s">
        <v>1600</v>
      </c>
      <c r="B31" s="148" t="s">
        <v>1601</v>
      </c>
      <c r="C31" s="146" t="s">
        <v>1596</v>
      </c>
      <c r="D31" s="148" t="s">
        <v>1602</v>
      </c>
      <c r="E31" s="146" t="s">
        <v>1603</v>
      </c>
      <c r="F31" s="146">
        <v>2017</v>
      </c>
      <c r="G31" s="146"/>
      <c r="H31" s="146" t="s">
        <v>3478</v>
      </c>
      <c r="I31" s="273">
        <v>2</v>
      </c>
      <c r="J31" s="221">
        <v>40</v>
      </c>
      <c r="K31" s="221" t="s">
        <v>1604</v>
      </c>
    </row>
    <row r="32" spans="1:11" s="65" customFormat="1" ht="41.25">
      <c r="A32" s="148" t="s">
        <v>1605</v>
      </c>
      <c r="B32" s="148" t="s">
        <v>1606</v>
      </c>
      <c r="C32" s="146" t="s">
        <v>1596</v>
      </c>
      <c r="D32" s="148" t="s">
        <v>1607</v>
      </c>
      <c r="E32" s="146" t="s">
        <v>1608</v>
      </c>
      <c r="F32" s="146">
        <v>2017</v>
      </c>
      <c r="G32" s="146"/>
      <c r="H32" s="146" t="s">
        <v>3479</v>
      </c>
      <c r="I32" s="273">
        <v>2</v>
      </c>
      <c r="J32" s="221">
        <v>8</v>
      </c>
      <c r="K32" s="221" t="s">
        <v>1604</v>
      </c>
    </row>
    <row r="33" spans="1:11" s="65" customFormat="1" ht="69">
      <c r="A33" s="148" t="s">
        <v>1609</v>
      </c>
      <c r="B33" s="148" t="s">
        <v>1459</v>
      </c>
      <c r="C33" s="146" t="s">
        <v>1596</v>
      </c>
      <c r="D33" s="148" t="s">
        <v>1610</v>
      </c>
      <c r="E33" s="146"/>
      <c r="F33" s="146">
        <v>2017</v>
      </c>
      <c r="G33" s="146" t="s">
        <v>1038</v>
      </c>
      <c r="H33" s="146" t="s">
        <v>1611</v>
      </c>
      <c r="I33" s="273">
        <v>40</v>
      </c>
      <c r="J33" s="221">
        <v>40</v>
      </c>
      <c r="K33" s="221" t="s">
        <v>1464</v>
      </c>
    </row>
    <row r="34" spans="1:11" s="65" customFormat="1" ht="54.75">
      <c r="A34" s="148" t="s">
        <v>2182</v>
      </c>
      <c r="B34" s="148" t="s">
        <v>2183</v>
      </c>
      <c r="C34" s="146" t="s">
        <v>1236</v>
      </c>
      <c r="D34" s="148" t="s">
        <v>2184</v>
      </c>
      <c r="E34" s="146" t="s">
        <v>2185</v>
      </c>
      <c r="F34" s="146">
        <v>2017</v>
      </c>
      <c r="G34" s="146" t="s">
        <v>1038</v>
      </c>
      <c r="H34" s="146">
        <v>210</v>
      </c>
      <c r="I34" s="273">
        <v>300</v>
      </c>
      <c r="J34" s="221">
        <v>300</v>
      </c>
      <c r="K34" s="212" t="s">
        <v>2186</v>
      </c>
    </row>
    <row r="35" spans="1:11" ht="110.25">
      <c r="A35" s="98" t="s">
        <v>2187</v>
      </c>
      <c r="B35" s="98" t="s">
        <v>2188</v>
      </c>
      <c r="C35" s="95" t="s">
        <v>2016</v>
      </c>
      <c r="D35" s="98" t="s">
        <v>2189</v>
      </c>
      <c r="E35" s="95"/>
      <c r="F35" s="95">
        <v>2017</v>
      </c>
      <c r="G35" s="95" t="s">
        <v>1038</v>
      </c>
      <c r="H35" s="95">
        <v>98</v>
      </c>
      <c r="I35" s="126">
        <v>400</v>
      </c>
      <c r="J35" s="97">
        <v>66.66</v>
      </c>
      <c r="K35" s="101" t="s">
        <v>1415</v>
      </c>
    </row>
    <row r="36" spans="1:11" ht="110.25">
      <c r="A36" s="98" t="s">
        <v>2190</v>
      </c>
      <c r="B36" s="98" t="s">
        <v>2191</v>
      </c>
      <c r="C36" s="95" t="s">
        <v>2016</v>
      </c>
      <c r="D36" s="98" t="s">
        <v>2189</v>
      </c>
      <c r="E36" s="151" t="s">
        <v>2192</v>
      </c>
      <c r="F36" s="95">
        <v>2017</v>
      </c>
      <c r="G36" s="95" t="s">
        <v>1038</v>
      </c>
      <c r="H36" s="95">
        <v>112</v>
      </c>
      <c r="I36" s="126">
        <v>400</v>
      </c>
      <c r="J36" s="97">
        <v>80</v>
      </c>
      <c r="K36" s="101" t="s">
        <v>1415</v>
      </c>
    </row>
    <row r="37" spans="1:11" s="65" customFormat="1" ht="26.25" customHeight="1">
      <c r="A37" s="148" t="s">
        <v>1567</v>
      </c>
      <c r="B37" s="148" t="s">
        <v>2193</v>
      </c>
      <c r="C37" s="146" t="s">
        <v>1236</v>
      </c>
      <c r="D37" s="148" t="s">
        <v>1569</v>
      </c>
      <c r="E37" s="146" t="s">
        <v>1570</v>
      </c>
      <c r="F37" s="146">
        <v>2017</v>
      </c>
      <c r="G37" s="146" t="s">
        <v>1571</v>
      </c>
      <c r="H37" s="146">
        <v>250</v>
      </c>
      <c r="I37" s="273">
        <v>400</v>
      </c>
      <c r="J37" s="221">
        <v>0</v>
      </c>
      <c r="K37" s="273" t="s">
        <v>1980</v>
      </c>
    </row>
    <row r="38" spans="1:11" s="65" customFormat="1" ht="27">
      <c r="A38" s="148" t="s">
        <v>2194</v>
      </c>
      <c r="B38" s="280" t="s">
        <v>1980</v>
      </c>
      <c r="C38" s="146" t="s">
        <v>1236</v>
      </c>
      <c r="D38" s="148" t="s">
        <v>1569</v>
      </c>
      <c r="E38" s="146" t="s">
        <v>2195</v>
      </c>
      <c r="F38" s="146">
        <v>2017</v>
      </c>
      <c r="G38" s="146"/>
      <c r="H38" s="146">
        <v>150</v>
      </c>
      <c r="I38" s="273">
        <v>300</v>
      </c>
      <c r="J38" s="221">
        <v>300</v>
      </c>
      <c r="K38" s="273" t="s">
        <v>1980</v>
      </c>
    </row>
    <row r="39" spans="1:11" ht="27">
      <c r="A39" s="98" t="s">
        <v>2196</v>
      </c>
      <c r="B39" s="98" t="s">
        <v>1992</v>
      </c>
      <c r="C39" s="95" t="s">
        <v>1236</v>
      </c>
      <c r="D39" s="98" t="s">
        <v>2197</v>
      </c>
      <c r="E39" s="95" t="s">
        <v>2198</v>
      </c>
      <c r="F39" s="95">
        <v>2017</v>
      </c>
      <c r="G39" s="95"/>
      <c r="H39" s="95">
        <v>150</v>
      </c>
      <c r="I39" s="126">
        <v>300</v>
      </c>
      <c r="J39" s="97">
        <v>300</v>
      </c>
      <c r="K39" s="95" t="s">
        <v>1992</v>
      </c>
    </row>
    <row r="40" spans="1:11" ht="41.25">
      <c r="A40" s="131" t="s">
        <v>2199</v>
      </c>
      <c r="B40" s="98" t="s">
        <v>2003</v>
      </c>
      <c r="C40" s="95" t="s">
        <v>1236</v>
      </c>
      <c r="D40" s="98" t="s">
        <v>2200</v>
      </c>
      <c r="E40" s="131" t="s">
        <v>2201</v>
      </c>
      <c r="F40" s="95">
        <v>2017</v>
      </c>
      <c r="G40" s="95" t="s">
        <v>1590</v>
      </c>
      <c r="H40" s="95">
        <v>206</v>
      </c>
      <c r="I40" s="126">
        <v>300</v>
      </c>
      <c r="J40" s="97">
        <v>300</v>
      </c>
      <c r="K40" s="95" t="s">
        <v>2003</v>
      </c>
    </row>
    <row r="41" spans="1:11" s="65" customFormat="1" ht="27">
      <c r="A41" s="454" t="s">
        <v>3477</v>
      </c>
      <c r="B41" s="171" t="s">
        <v>1364</v>
      </c>
      <c r="C41" s="173" t="s">
        <v>1236</v>
      </c>
      <c r="D41" s="320" t="s">
        <v>2202</v>
      </c>
      <c r="E41" s="455" t="s">
        <v>2203</v>
      </c>
      <c r="F41" s="173">
        <v>2017</v>
      </c>
      <c r="G41" s="173">
        <v>12</v>
      </c>
      <c r="H41" s="173">
        <v>150</v>
      </c>
      <c r="I41" s="321" t="s">
        <v>2204</v>
      </c>
      <c r="J41" s="274">
        <v>280</v>
      </c>
      <c r="K41" s="221" t="s">
        <v>1364</v>
      </c>
    </row>
    <row r="42" spans="1:11" ht="41.25">
      <c r="A42" s="169" t="s">
        <v>2205</v>
      </c>
      <c r="B42" s="169" t="s">
        <v>1975</v>
      </c>
      <c r="C42" s="170" t="s">
        <v>1236</v>
      </c>
      <c r="D42" s="169" t="s">
        <v>2206</v>
      </c>
      <c r="E42" s="170" t="s">
        <v>2207</v>
      </c>
      <c r="F42" s="170">
        <v>2017</v>
      </c>
      <c r="G42" s="170" t="s">
        <v>1038</v>
      </c>
      <c r="H42" s="170">
        <v>325</v>
      </c>
      <c r="I42" s="186" t="s">
        <v>2208</v>
      </c>
      <c r="J42" s="176">
        <v>162.5</v>
      </c>
      <c r="K42" s="97" t="s">
        <v>1975</v>
      </c>
    </row>
    <row r="43" spans="1:11" s="65" customFormat="1" ht="27">
      <c r="A43" s="324" t="s">
        <v>2896</v>
      </c>
      <c r="B43" s="324" t="s">
        <v>2897</v>
      </c>
      <c r="C43" s="146" t="s">
        <v>2898</v>
      </c>
      <c r="D43" s="324" t="s">
        <v>3480</v>
      </c>
      <c r="E43" s="146" t="s">
        <v>2899</v>
      </c>
      <c r="F43" s="146">
        <v>2017</v>
      </c>
      <c r="G43" s="146" t="s">
        <v>1590</v>
      </c>
      <c r="H43" s="146">
        <v>215</v>
      </c>
      <c r="I43" s="273">
        <v>430</v>
      </c>
      <c r="J43" s="221">
        <v>300</v>
      </c>
      <c r="K43" s="221" t="s">
        <v>2799</v>
      </c>
    </row>
    <row r="44" spans="1:11" ht="27">
      <c r="A44" s="98" t="s">
        <v>2900</v>
      </c>
      <c r="B44" s="98" t="s">
        <v>2901</v>
      </c>
      <c r="C44" s="95" t="s">
        <v>2902</v>
      </c>
      <c r="D44" s="98" t="s">
        <v>685</v>
      </c>
      <c r="E44" s="95" t="s">
        <v>2903</v>
      </c>
      <c r="F44" s="95">
        <v>2017</v>
      </c>
      <c r="G44" s="95" t="s">
        <v>1577</v>
      </c>
      <c r="H44" s="95">
        <v>210</v>
      </c>
      <c r="I44" s="126">
        <v>300</v>
      </c>
      <c r="J44" s="97">
        <v>300</v>
      </c>
      <c r="K44" s="97" t="s">
        <v>2140</v>
      </c>
    </row>
    <row r="45" spans="1:11" s="65" customFormat="1" ht="69">
      <c r="A45" s="171" t="s">
        <v>2904</v>
      </c>
      <c r="B45" s="171" t="s">
        <v>2141</v>
      </c>
      <c r="C45" s="173" t="s">
        <v>132</v>
      </c>
      <c r="D45" s="171" t="s">
        <v>2905</v>
      </c>
      <c r="E45" s="173" t="s">
        <v>2906</v>
      </c>
      <c r="F45" s="173">
        <v>2017</v>
      </c>
      <c r="G45" s="173">
        <v>12</v>
      </c>
      <c r="H45" s="173">
        <v>350</v>
      </c>
      <c r="I45" s="321">
        <v>175</v>
      </c>
      <c r="J45" s="274">
        <v>175</v>
      </c>
      <c r="K45" s="221" t="s">
        <v>2141</v>
      </c>
    </row>
    <row r="46" spans="1:11" ht="41.25">
      <c r="A46" s="98" t="s">
        <v>2907</v>
      </c>
      <c r="B46" s="98" t="s">
        <v>2908</v>
      </c>
      <c r="C46" s="95" t="s">
        <v>132</v>
      </c>
      <c r="D46" s="98" t="s">
        <v>2909</v>
      </c>
      <c r="E46" s="95" t="s">
        <v>2910</v>
      </c>
      <c r="F46" s="95">
        <v>2017</v>
      </c>
      <c r="G46" s="95" t="s">
        <v>2911</v>
      </c>
      <c r="H46" s="95">
        <v>7</v>
      </c>
      <c r="I46" s="126">
        <v>14</v>
      </c>
      <c r="J46" s="97">
        <v>7</v>
      </c>
      <c r="K46" s="97" t="s">
        <v>2128</v>
      </c>
    </row>
    <row r="47" spans="1:11" ht="41.25">
      <c r="A47" s="98" t="s">
        <v>2912</v>
      </c>
      <c r="B47" s="98" t="s">
        <v>2913</v>
      </c>
      <c r="C47" s="95" t="s">
        <v>132</v>
      </c>
      <c r="D47" s="98" t="s">
        <v>2909</v>
      </c>
      <c r="E47" s="95" t="s">
        <v>2910</v>
      </c>
      <c r="F47" s="95">
        <v>2017</v>
      </c>
      <c r="G47" s="95" t="s">
        <v>2911</v>
      </c>
      <c r="H47" s="95">
        <v>6</v>
      </c>
      <c r="I47" s="126">
        <v>12</v>
      </c>
      <c r="J47" s="97">
        <v>12</v>
      </c>
      <c r="K47" s="97" t="s">
        <v>2128</v>
      </c>
    </row>
    <row r="48" spans="1:11" s="65" customFormat="1" ht="54.75">
      <c r="A48" s="148" t="s">
        <v>2914</v>
      </c>
      <c r="B48" s="149" t="s">
        <v>2915</v>
      </c>
      <c r="C48" s="146" t="s">
        <v>913</v>
      </c>
      <c r="D48" s="146" t="s">
        <v>2916</v>
      </c>
      <c r="E48" s="146" t="s">
        <v>2917</v>
      </c>
      <c r="F48" s="146">
        <v>2017</v>
      </c>
      <c r="G48" s="146" t="s">
        <v>2918</v>
      </c>
      <c r="H48" s="146">
        <v>225</v>
      </c>
      <c r="I48" s="96">
        <v>400</v>
      </c>
      <c r="J48" s="221">
        <v>137.4</v>
      </c>
      <c r="K48" s="221" t="s">
        <v>2134</v>
      </c>
    </row>
    <row r="49" spans="1:11" ht="54.75">
      <c r="A49" s="98" t="s">
        <v>2914</v>
      </c>
      <c r="B49" s="112" t="s">
        <v>2915</v>
      </c>
      <c r="C49" s="95" t="s">
        <v>913</v>
      </c>
      <c r="D49" s="95" t="s">
        <v>2916</v>
      </c>
      <c r="E49" s="95" t="s">
        <v>2917</v>
      </c>
      <c r="F49" s="95">
        <v>2017</v>
      </c>
      <c r="G49" s="95" t="s">
        <v>2918</v>
      </c>
      <c r="H49" s="95">
        <v>225</v>
      </c>
      <c r="I49" s="102">
        <v>400</v>
      </c>
      <c r="J49" s="97">
        <v>225.4</v>
      </c>
      <c r="K49" s="97" t="s">
        <v>2135</v>
      </c>
    </row>
    <row r="50" spans="1:11" s="65" customFormat="1" ht="41.25">
      <c r="A50" s="148" t="s">
        <v>2919</v>
      </c>
      <c r="B50" s="148" t="s">
        <v>2920</v>
      </c>
      <c r="C50" s="146" t="s">
        <v>132</v>
      </c>
      <c r="D50" s="148" t="s">
        <v>2921</v>
      </c>
      <c r="E50" s="146" t="s">
        <v>2922</v>
      </c>
      <c r="F50" s="146">
        <v>2017</v>
      </c>
      <c r="G50" s="146" t="s">
        <v>1566</v>
      </c>
      <c r="H50" s="146">
        <v>252</v>
      </c>
      <c r="I50" s="273" t="s">
        <v>2923</v>
      </c>
      <c r="J50" s="221">
        <v>225</v>
      </c>
      <c r="K50" s="221" t="s">
        <v>2144</v>
      </c>
    </row>
    <row r="51" spans="1:11" s="65" customFormat="1" ht="54.75">
      <c r="A51" s="148" t="s">
        <v>3322</v>
      </c>
      <c r="B51" s="148" t="s">
        <v>3323</v>
      </c>
      <c r="C51" s="146" t="s">
        <v>3320</v>
      </c>
      <c r="D51" s="148" t="s">
        <v>3324</v>
      </c>
      <c r="E51" s="146" t="s">
        <v>3325</v>
      </c>
      <c r="F51" s="146">
        <v>2017</v>
      </c>
      <c r="G51" s="146"/>
      <c r="H51" s="146">
        <v>100</v>
      </c>
      <c r="I51" s="273">
        <v>200</v>
      </c>
      <c r="J51" s="221">
        <v>100</v>
      </c>
      <c r="K51" s="221" t="s">
        <v>3326</v>
      </c>
    </row>
    <row r="52" spans="1:11" s="65" customFormat="1" ht="54.75">
      <c r="A52" s="148" t="s">
        <v>3327</v>
      </c>
      <c r="B52" s="148" t="s">
        <v>3328</v>
      </c>
      <c r="C52" s="146" t="s">
        <v>3320</v>
      </c>
      <c r="D52" s="148" t="s">
        <v>3324</v>
      </c>
      <c r="E52" s="146" t="s">
        <v>3329</v>
      </c>
      <c r="F52" s="146">
        <v>2017</v>
      </c>
      <c r="G52" s="146"/>
      <c r="H52" s="146">
        <v>500</v>
      </c>
      <c r="I52" s="273">
        <v>250</v>
      </c>
      <c r="J52" s="221">
        <v>0</v>
      </c>
      <c r="K52" s="221" t="s">
        <v>3326</v>
      </c>
    </row>
    <row r="53" spans="1:11" s="65" customFormat="1" ht="54.75">
      <c r="A53" s="148" t="s">
        <v>3330</v>
      </c>
      <c r="B53" s="148" t="s">
        <v>3323</v>
      </c>
      <c r="C53" s="146" t="s">
        <v>3320</v>
      </c>
      <c r="D53" s="148" t="s">
        <v>3324</v>
      </c>
      <c r="E53" s="146" t="s">
        <v>3331</v>
      </c>
      <c r="F53" s="146">
        <v>2017</v>
      </c>
      <c r="G53" s="146"/>
      <c r="H53" s="146">
        <v>200</v>
      </c>
      <c r="I53" s="273">
        <v>400</v>
      </c>
      <c r="J53" s="221">
        <v>200</v>
      </c>
      <c r="K53" s="221" t="s">
        <v>3326</v>
      </c>
    </row>
    <row r="54" spans="1:11" ht="82.5">
      <c r="A54" s="175" t="s">
        <v>3555</v>
      </c>
      <c r="B54" s="495" t="s">
        <v>1973</v>
      </c>
      <c r="C54" s="175" t="s">
        <v>1236</v>
      </c>
      <c r="D54" s="175" t="s">
        <v>3558</v>
      </c>
      <c r="E54" s="575" t="s">
        <v>3556</v>
      </c>
      <c r="F54" s="576" t="s">
        <v>1915</v>
      </c>
      <c r="G54" s="576" t="s">
        <v>3557</v>
      </c>
      <c r="H54" s="575" t="s">
        <v>3559</v>
      </c>
      <c r="I54" s="250">
        <v>2</v>
      </c>
      <c r="J54" s="185">
        <v>20</v>
      </c>
      <c r="K54" s="97" t="s">
        <v>1973</v>
      </c>
    </row>
    <row r="55" spans="1:11" ht="165">
      <c r="A55" s="169" t="s">
        <v>3560</v>
      </c>
      <c r="B55" s="169" t="s">
        <v>3561</v>
      </c>
      <c r="C55" s="170" t="s">
        <v>1236</v>
      </c>
      <c r="D55" s="169" t="s">
        <v>3562</v>
      </c>
      <c r="E55" s="577" t="s">
        <v>3563</v>
      </c>
      <c r="F55" s="170">
        <v>2017</v>
      </c>
      <c r="G55" s="170" t="s">
        <v>3564</v>
      </c>
      <c r="H55" s="170">
        <v>12</v>
      </c>
      <c r="I55" s="186">
        <v>2</v>
      </c>
      <c r="J55" s="176">
        <v>24</v>
      </c>
      <c r="K55" s="97" t="s">
        <v>3565</v>
      </c>
    </row>
    <row r="56" spans="1:11" ht="14.25">
      <c r="A56" s="98"/>
      <c r="B56" s="98"/>
      <c r="C56" s="92"/>
      <c r="D56" s="98"/>
      <c r="E56" s="95"/>
      <c r="F56" s="95"/>
      <c r="G56" s="95"/>
      <c r="H56" s="95"/>
      <c r="I56" s="126"/>
      <c r="J56" s="97"/>
      <c r="K56" s="97"/>
    </row>
    <row r="57" spans="1:11" ht="14.25">
      <c r="A57" s="98"/>
      <c r="B57" s="98"/>
      <c r="C57" s="92"/>
      <c r="D57" s="98"/>
      <c r="E57" s="95"/>
      <c r="F57" s="95"/>
      <c r="G57" s="95"/>
      <c r="H57" s="95"/>
      <c r="I57" s="126"/>
      <c r="J57" s="97"/>
      <c r="K57" s="97"/>
    </row>
    <row r="58" spans="1:11" ht="14.25">
      <c r="A58" s="98"/>
      <c r="B58" s="98"/>
      <c r="C58" s="92"/>
      <c r="D58" s="98"/>
      <c r="E58" s="95"/>
      <c r="F58" s="95"/>
      <c r="G58" s="95"/>
      <c r="H58" s="95"/>
      <c r="I58" s="126"/>
      <c r="J58" s="97"/>
      <c r="K58" s="97"/>
    </row>
    <row r="59" spans="1:11" ht="15" customHeight="1">
      <c r="A59" s="98"/>
      <c r="B59" s="98"/>
      <c r="C59" s="92"/>
      <c r="D59" s="98"/>
      <c r="E59" s="95"/>
      <c r="F59" s="95"/>
      <c r="G59" s="95"/>
      <c r="H59" s="95"/>
      <c r="I59" s="126"/>
      <c r="J59" s="97"/>
      <c r="K59" s="97"/>
    </row>
    <row r="60" spans="1:11" ht="14.25">
      <c r="A60" s="98"/>
      <c r="B60" s="98"/>
      <c r="C60" s="92"/>
      <c r="D60" s="98"/>
      <c r="E60" s="95"/>
      <c r="F60" s="95"/>
      <c r="G60" s="95"/>
      <c r="H60" s="95"/>
      <c r="I60" s="126"/>
      <c r="J60" s="97"/>
      <c r="K60" s="97"/>
    </row>
    <row r="61" spans="1:11" ht="14.25">
      <c r="A61" s="98"/>
      <c r="B61" s="98"/>
      <c r="C61" s="92"/>
      <c r="D61" s="98"/>
      <c r="E61" s="95"/>
      <c r="F61" s="95"/>
      <c r="G61" s="95"/>
      <c r="H61" s="95"/>
      <c r="I61" s="126"/>
      <c r="J61" s="97"/>
      <c r="K61" s="97"/>
    </row>
    <row r="62" spans="1:11" ht="14.25">
      <c r="A62" s="98"/>
      <c r="B62" s="98"/>
      <c r="C62" s="92"/>
      <c r="D62" s="98"/>
      <c r="E62" s="95"/>
      <c r="F62" s="95"/>
      <c r="G62" s="95"/>
      <c r="H62" s="95"/>
      <c r="I62" s="126"/>
      <c r="J62" s="97"/>
      <c r="K62" s="97"/>
    </row>
    <row r="63" spans="1:11" ht="14.25">
      <c r="A63" s="98"/>
      <c r="B63" s="98"/>
      <c r="C63" s="92"/>
      <c r="D63" s="98"/>
      <c r="E63" s="95"/>
      <c r="F63" s="95"/>
      <c r="G63" s="95"/>
      <c r="H63" s="95"/>
      <c r="I63" s="126"/>
      <c r="J63" s="97"/>
      <c r="K63" s="97"/>
    </row>
    <row r="64" spans="1:11" ht="14.25">
      <c r="A64" s="98"/>
      <c r="B64" s="98"/>
      <c r="C64" s="92"/>
      <c r="D64" s="98"/>
      <c r="E64" s="95"/>
      <c r="F64" s="95"/>
      <c r="G64" s="95"/>
      <c r="H64" s="95"/>
      <c r="I64" s="126"/>
      <c r="J64" s="97"/>
      <c r="K64" s="97"/>
    </row>
    <row r="65" spans="1:11" ht="14.25">
      <c r="A65" s="98"/>
      <c r="B65" s="98"/>
      <c r="C65" s="95"/>
      <c r="D65" s="98"/>
      <c r="E65" s="95"/>
      <c r="F65" s="95"/>
      <c r="G65" s="95"/>
      <c r="H65" s="95"/>
      <c r="I65" s="126"/>
      <c r="J65" s="97"/>
      <c r="K65" s="97"/>
    </row>
    <row r="66" spans="1:10" ht="14.25">
      <c r="A66" s="50" t="s">
        <v>2</v>
      </c>
      <c r="B66" s="50"/>
      <c r="I66" s="56"/>
      <c r="J66" s="46">
        <f>SUM(J13:J65)</f>
        <v>6372.659999999999</v>
      </c>
    </row>
    <row r="68" spans="1:10" ht="14.25">
      <c r="A68" s="817" t="s">
        <v>12</v>
      </c>
      <c r="B68" s="817"/>
      <c r="C68" s="817"/>
      <c r="D68" s="817"/>
      <c r="E68" s="817"/>
      <c r="F68" s="817"/>
      <c r="G68" s="817"/>
      <c r="H68" s="817"/>
      <c r="I68" s="817"/>
      <c r="J68" s="817"/>
    </row>
  </sheetData>
  <sheetProtection/>
  <autoFilter ref="A12:K53"/>
  <mergeCells count="9">
    <mergeCell ref="A10:J10"/>
    <mergeCell ref="A4:J4"/>
    <mergeCell ref="A2:J2"/>
    <mergeCell ref="A6:J6"/>
    <mergeCell ref="A68:J68"/>
    <mergeCell ref="A5:J5"/>
    <mergeCell ref="A7:J7"/>
    <mergeCell ref="A9:J9"/>
    <mergeCell ref="A8:J8"/>
  </mergeCells>
  <hyperlinks>
    <hyperlink ref="G54" r:id="rId1" display="http://renasterea-cluj.ro/cartea.php?isbn=9786066071787"/>
  </hyperlinks>
  <printOptions/>
  <pageMargins left="0.511811023622047" right="0.31496062992126" top="0.17" bottom="0" header="0" footer="0"/>
  <pageSetup horizontalDpi="200" verticalDpi="200" orientation="landscape" paperSize="9" r:id="rId2"/>
</worksheet>
</file>

<file path=xl/worksheets/sheet9.xml><?xml version="1.0" encoding="utf-8"?>
<worksheet xmlns="http://schemas.openxmlformats.org/spreadsheetml/2006/main" xmlns:r="http://schemas.openxmlformats.org/officeDocument/2006/relationships">
  <dimension ref="A2:DI61"/>
  <sheetViews>
    <sheetView zoomScale="90" zoomScaleNormal="90" zoomScalePageLayoutView="0" workbookViewId="0" topLeftCell="A19">
      <selection activeCell="K15" sqref="K15"/>
    </sheetView>
  </sheetViews>
  <sheetFormatPr defaultColWidth="9.140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s>
  <sheetData>
    <row r="2" spans="1:113" s="4" customFormat="1" ht="15" customHeight="1">
      <c r="A2" s="818" t="s">
        <v>37</v>
      </c>
      <c r="B2" s="851"/>
      <c r="C2" s="851"/>
      <c r="D2" s="851"/>
      <c r="E2" s="851"/>
      <c r="F2" s="851"/>
      <c r="G2" s="851"/>
      <c r="H2" s="851"/>
      <c r="I2" s="85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row>
    <row r="3" spans="1:113"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row>
    <row r="4" spans="1:113" s="4" customFormat="1" ht="16.5" customHeight="1">
      <c r="A4" s="859" t="s">
        <v>77</v>
      </c>
      <c r="B4" s="860"/>
      <c r="C4" s="860"/>
      <c r="D4" s="860"/>
      <c r="E4" s="860"/>
      <c r="F4" s="860"/>
      <c r="G4" s="860"/>
      <c r="H4" s="860"/>
      <c r="I4" s="860"/>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row>
    <row r="5" spans="1:113" s="4" customFormat="1" ht="14.25">
      <c r="A5" s="822" t="s">
        <v>83</v>
      </c>
      <c r="B5" s="858"/>
      <c r="C5" s="858"/>
      <c r="D5" s="858"/>
      <c r="E5" s="858"/>
      <c r="F5" s="858"/>
      <c r="G5" s="858"/>
      <c r="H5" s="858"/>
      <c r="I5" s="858"/>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4" customFormat="1" ht="118.5" customHeight="1">
      <c r="A6" s="822" t="s">
        <v>85</v>
      </c>
      <c r="B6" s="822"/>
      <c r="C6" s="822"/>
      <c r="D6" s="822"/>
      <c r="E6" s="822"/>
      <c r="F6" s="822"/>
      <c r="G6" s="822"/>
      <c r="H6" s="822"/>
      <c r="I6" s="822"/>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row>
    <row r="7" spans="1:113" s="4" customFormat="1" ht="14.25">
      <c r="A7" s="861" t="s">
        <v>78</v>
      </c>
      <c r="B7" s="861"/>
      <c r="C7" s="861"/>
      <c r="D7" s="861"/>
      <c r="E7" s="861"/>
      <c r="F7" s="861"/>
      <c r="G7" s="861"/>
      <c r="H7" s="861"/>
      <c r="I7" s="86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row>
    <row r="8" spans="1:113" s="4" customFormat="1" ht="181.5" customHeight="1">
      <c r="A8" s="822" t="s">
        <v>217</v>
      </c>
      <c r="B8" s="862"/>
      <c r="C8" s="862"/>
      <c r="D8" s="862"/>
      <c r="E8" s="862"/>
      <c r="F8" s="862"/>
      <c r="G8" s="862"/>
      <c r="H8" s="862"/>
      <c r="I8" s="862"/>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row>
    <row r="9" spans="1:113"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row>
    <row r="10" spans="1:113" s="4" customFormat="1" ht="84.75" customHeight="1">
      <c r="A10" s="40" t="s">
        <v>81</v>
      </c>
      <c r="B10" s="42" t="s">
        <v>79</v>
      </c>
      <c r="C10" s="37" t="s">
        <v>25</v>
      </c>
      <c r="D10" s="63" t="s">
        <v>82</v>
      </c>
      <c r="E10" s="35" t="s">
        <v>21</v>
      </c>
      <c r="F10" s="35" t="s">
        <v>16</v>
      </c>
      <c r="G10" s="35" t="s">
        <v>84</v>
      </c>
      <c r="H10" s="40" t="s">
        <v>80</v>
      </c>
      <c r="I10" s="40" t="s">
        <v>7</v>
      </c>
      <c r="J10" s="89" t="s">
        <v>301</v>
      </c>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row>
    <row r="11" spans="1:10" ht="27">
      <c r="A11" s="167" t="s">
        <v>316</v>
      </c>
      <c r="B11" s="167" t="s">
        <v>317</v>
      </c>
      <c r="C11" s="92" t="s">
        <v>311</v>
      </c>
      <c r="D11" s="170" t="s">
        <v>318</v>
      </c>
      <c r="E11" s="170" t="s">
        <v>319</v>
      </c>
      <c r="F11" s="95">
        <v>2017</v>
      </c>
      <c r="G11" s="465" t="s">
        <v>320</v>
      </c>
      <c r="H11" s="118">
        <v>200</v>
      </c>
      <c r="I11" s="97">
        <v>200</v>
      </c>
      <c r="J11" s="97" t="s">
        <v>314</v>
      </c>
    </row>
    <row r="12" spans="1:10" s="65" customFormat="1" ht="41.25">
      <c r="A12" s="149" t="s">
        <v>683</v>
      </c>
      <c r="B12" s="149" t="s">
        <v>684</v>
      </c>
      <c r="C12" s="267" t="s">
        <v>634</v>
      </c>
      <c r="D12" s="146" t="s">
        <v>685</v>
      </c>
      <c r="E12" s="146" t="s">
        <v>686</v>
      </c>
      <c r="F12" s="146">
        <v>2017</v>
      </c>
      <c r="G12" s="461" t="s">
        <v>315</v>
      </c>
      <c r="H12" s="144">
        <v>200</v>
      </c>
      <c r="I12" s="221">
        <v>66.66</v>
      </c>
      <c r="J12" s="221" t="s">
        <v>652</v>
      </c>
    </row>
    <row r="13" spans="1:10" s="65" customFormat="1" ht="69">
      <c r="A13" s="528" t="s">
        <v>3481</v>
      </c>
      <c r="B13" s="149" t="s">
        <v>962</v>
      </c>
      <c r="C13" s="267" t="s">
        <v>160</v>
      </c>
      <c r="D13" s="146" t="s">
        <v>963</v>
      </c>
      <c r="E13" s="529" t="s">
        <v>964</v>
      </c>
      <c r="F13" s="146" t="s">
        <v>965</v>
      </c>
      <c r="G13" s="461" t="s">
        <v>325</v>
      </c>
      <c r="H13" s="144">
        <v>100</v>
      </c>
      <c r="I13" s="221">
        <v>14.29</v>
      </c>
      <c r="J13" s="221" t="s">
        <v>966</v>
      </c>
    </row>
    <row r="14" spans="1:10" s="65" customFormat="1" ht="151.5">
      <c r="A14" s="149" t="s">
        <v>1270</v>
      </c>
      <c r="B14" s="149" t="s">
        <v>475</v>
      </c>
      <c r="C14" s="267" t="s">
        <v>311</v>
      </c>
      <c r="D14" s="146" t="s">
        <v>1270</v>
      </c>
      <c r="E14" s="146" t="s">
        <v>476</v>
      </c>
      <c r="F14" s="146">
        <v>2017</v>
      </c>
      <c r="G14" s="461" t="s">
        <v>146</v>
      </c>
      <c r="H14" s="144">
        <v>100</v>
      </c>
      <c r="I14" s="221">
        <v>14.29</v>
      </c>
      <c r="J14" s="221" t="s">
        <v>474</v>
      </c>
    </row>
    <row r="15" spans="1:10" s="65" customFormat="1" ht="151.5">
      <c r="A15" s="448" t="s">
        <v>1270</v>
      </c>
      <c r="B15" s="149" t="s">
        <v>475</v>
      </c>
      <c r="C15" s="286" t="s">
        <v>1461</v>
      </c>
      <c r="D15" s="212" t="s">
        <v>1270</v>
      </c>
      <c r="E15" s="212" t="s">
        <v>476</v>
      </c>
      <c r="F15" s="212">
        <v>2017</v>
      </c>
      <c r="G15" s="212" t="s">
        <v>146</v>
      </c>
      <c r="H15" s="287">
        <v>100</v>
      </c>
      <c r="I15" s="288">
        <v>14.29</v>
      </c>
      <c r="J15" s="221" t="s">
        <v>1450</v>
      </c>
    </row>
    <row r="16" spans="1:10" ht="27">
      <c r="A16" s="112" t="s">
        <v>1612</v>
      </c>
      <c r="B16" s="112" t="s">
        <v>1613</v>
      </c>
      <c r="C16" s="92" t="s">
        <v>1461</v>
      </c>
      <c r="D16" s="95" t="s">
        <v>324</v>
      </c>
      <c r="E16" s="220" t="s">
        <v>1152</v>
      </c>
      <c r="F16" s="95">
        <v>2017</v>
      </c>
      <c r="G16" s="462" t="s">
        <v>1614</v>
      </c>
      <c r="H16" s="118">
        <v>100</v>
      </c>
      <c r="I16" s="97">
        <v>50</v>
      </c>
      <c r="J16" s="97" t="s">
        <v>1447</v>
      </c>
    </row>
    <row r="17" spans="1:10" s="65" customFormat="1" ht="82.5">
      <c r="A17" s="149" t="s">
        <v>2932</v>
      </c>
      <c r="B17" s="149" t="s">
        <v>2924</v>
      </c>
      <c r="C17" s="267" t="s">
        <v>132</v>
      </c>
      <c r="D17" s="146" t="s">
        <v>2925</v>
      </c>
      <c r="E17" s="146" t="s">
        <v>2926</v>
      </c>
      <c r="F17" s="146">
        <v>2017</v>
      </c>
      <c r="G17" s="146" t="s">
        <v>2927</v>
      </c>
      <c r="H17" s="144">
        <v>100</v>
      </c>
      <c r="I17" s="221">
        <v>25</v>
      </c>
      <c r="J17" s="221" t="s">
        <v>2828</v>
      </c>
    </row>
    <row r="18" spans="1:10" s="65" customFormat="1" ht="82.5">
      <c r="A18" s="149" t="s">
        <v>2928</v>
      </c>
      <c r="B18" s="149" t="s">
        <v>2929</v>
      </c>
      <c r="C18" s="267" t="s">
        <v>132</v>
      </c>
      <c r="D18" s="146" t="s">
        <v>2905</v>
      </c>
      <c r="E18" s="146" t="s">
        <v>2930</v>
      </c>
      <c r="F18" s="146">
        <v>2017</v>
      </c>
      <c r="G18" s="461" t="s">
        <v>2931</v>
      </c>
      <c r="H18" s="144">
        <v>100</v>
      </c>
      <c r="I18" s="221">
        <v>100</v>
      </c>
      <c r="J18" s="221" t="s">
        <v>2141</v>
      </c>
    </row>
    <row r="19" spans="1:10" s="65" customFormat="1" ht="82.5">
      <c r="A19" s="149" t="s">
        <v>2932</v>
      </c>
      <c r="B19" s="149" t="s">
        <v>2924</v>
      </c>
      <c r="C19" s="267" t="s">
        <v>132</v>
      </c>
      <c r="D19" s="146" t="s">
        <v>2905</v>
      </c>
      <c r="E19" s="146" t="s">
        <v>2933</v>
      </c>
      <c r="F19" s="146">
        <v>2017</v>
      </c>
      <c r="G19" s="391" t="s">
        <v>2931</v>
      </c>
      <c r="H19" s="144">
        <v>100</v>
      </c>
      <c r="I19" s="221">
        <v>25</v>
      </c>
      <c r="J19" s="221" t="s">
        <v>2141</v>
      </c>
    </row>
    <row r="20" spans="1:10" s="65" customFormat="1" ht="69">
      <c r="A20" s="149" t="s">
        <v>2770</v>
      </c>
      <c r="B20" s="149" t="s">
        <v>2934</v>
      </c>
      <c r="C20" s="267" t="s">
        <v>132</v>
      </c>
      <c r="D20" s="146" t="s">
        <v>2935</v>
      </c>
      <c r="E20" s="146" t="s">
        <v>2758</v>
      </c>
      <c r="F20" s="146">
        <v>2017</v>
      </c>
      <c r="G20" s="391" t="s">
        <v>2936</v>
      </c>
      <c r="H20" s="144">
        <v>200</v>
      </c>
      <c r="I20" s="221">
        <v>200</v>
      </c>
      <c r="J20" s="221" t="s">
        <v>2697</v>
      </c>
    </row>
    <row r="21" spans="1:10" ht="14.25">
      <c r="A21" s="98"/>
      <c r="B21" s="98"/>
      <c r="C21" s="92"/>
      <c r="D21" s="95"/>
      <c r="E21" s="95"/>
      <c r="F21" s="95"/>
      <c r="G21" s="95"/>
      <c r="H21" s="118"/>
      <c r="I21" s="97"/>
      <c r="J21" s="97"/>
    </row>
    <row r="22" spans="1:10" ht="14.25">
      <c r="A22" s="98"/>
      <c r="B22" s="98"/>
      <c r="C22" s="92"/>
      <c r="D22" s="95"/>
      <c r="E22" s="95"/>
      <c r="F22" s="95"/>
      <c r="G22" s="95"/>
      <c r="H22" s="118"/>
      <c r="I22" s="97"/>
      <c r="J22" s="97"/>
    </row>
    <row r="23" spans="1:10" ht="14.25">
      <c r="A23" s="98"/>
      <c r="B23" s="98"/>
      <c r="C23" s="92"/>
      <c r="D23" s="95"/>
      <c r="E23" s="95"/>
      <c r="F23" s="95"/>
      <c r="G23" s="95"/>
      <c r="H23" s="118"/>
      <c r="I23" s="97"/>
      <c r="J23" s="97"/>
    </row>
    <row r="24" spans="1:10" ht="14.25">
      <c r="A24" s="98"/>
      <c r="B24" s="98"/>
      <c r="C24" s="92"/>
      <c r="D24" s="95"/>
      <c r="E24" s="95"/>
      <c r="F24" s="95"/>
      <c r="G24" s="95"/>
      <c r="H24" s="118"/>
      <c r="I24" s="97"/>
      <c r="J24" s="97"/>
    </row>
    <row r="25" spans="1:10" ht="14.25">
      <c r="A25" s="98"/>
      <c r="B25" s="98"/>
      <c r="C25" s="92"/>
      <c r="D25" s="95"/>
      <c r="E25" s="95"/>
      <c r="F25" s="95"/>
      <c r="G25" s="95"/>
      <c r="H25" s="118"/>
      <c r="I25" s="97"/>
      <c r="J25" s="97"/>
    </row>
    <row r="26" spans="1:10" ht="14.25">
      <c r="A26" s="98"/>
      <c r="B26" s="98"/>
      <c r="C26" s="92"/>
      <c r="D26" s="95"/>
      <c r="E26" s="95"/>
      <c r="F26" s="95"/>
      <c r="G26" s="95"/>
      <c r="H26" s="118"/>
      <c r="I26" s="97"/>
      <c r="J26" s="97"/>
    </row>
    <row r="27" spans="1:10" ht="14.25">
      <c r="A27" s="98"/>
      <c r="B27" s="98"/>
      <c r="C27" s="92"/>
      <c r="D27" s="95"/>
      <c r="E27" s="95"/>
      <c r="F27" s="95"/>
      <c r="G27" s="95"/>
      <c r="H27" s="118"/>
      <c r="I27" s="97"/>
      <c r="J27" s="97"/>
    </row>
    <row r="28" spans="1:10" ht="14.25">
      <c r="A28" s="98"/>
      <c r="B28" s="98"/>
      <c r="C28" s="92"/>
      <c r="D28" s="95"/>
      <c r="E28" s="95"/>
      <c r="F28" s="95"/>
      <c r="G28" s="95"/>
      <c r="H28" s="118"/>
      <c r="I28" s="97"/>
      <c r="J28" s="97"/>
    </row>
    <row r="29" spans="1:10" ht="14.25">
      <c r="A29" s="98"/>
      <c r="B29" s="98"/>
      <c r="C29" s="92"/>
      <c r="D29" s="95"/>
      <c r="E29" s="95"/>
      <c r="F29" s="95"/>
      <c r="G29" s="95"/>
      <c r="H29" s="118"/>
      <c r="I29" s="97"/>
      <c r="J29" s="97"/>
    </row>
    <row r="30" spans="1:10" ht="14.25">
      <c r="A30" s="98"/>
      <c r="B30" s="98"/>
      <c r="C30" s="92"/>
      <c r="D30" s="95"/>
      <c r="E30" s="95"/>
      <c r="F30" s="95"/>
      <c r="G30" s="95"/>
      <c r="H30" s="118"/>
      <c r="I30" s="97"/>
      <c r="J30" s="97"/>
    </row>
    <row r="31" spans="1:10" ht="14.25">
      <c r="A31" s="98"/>
      <c r="B31" s="98"/>
      <c r="C31" s="92"/>
      <c r="D31" s="95"/>
      <c r="E31" s="95"/>
      <c r="F31" s="95"/>
      <c r="G31" s="95"/>
      <c r="H31" s="118"/>
      <c r="I31" s="97"/>
      <c r="J31" s="97"/>
    </row>
    <row r="32" spans="1:10" ht="14.25">
      <c r="A32" s="98"/>
      <c r="B32" s="98"/>
      <c r="C32" s="92"/>
      <c r="D32" s="95"/>
      <c r="E32" s="95"/>
      <c r="F32" s="95"/>
      <c r="G32" s="95"/>
      <c r="H32" s="118"/>
      <c r="I32" s="97"/>
      <c r="J32" s="97"/>
    </row>
    <row r="33" spans="1:10" ht="14.25">
      <c r="A33" s="98"/>
      <c r="B33" s="98"/>
      <c r="C33" s="92"/>
      <c r="D33" s="95"/>
      <c r="E33" s="95"/>
      <c r="F33" s="95"/>
      <c r="G33" s="95"/>
      <c r="H33" s="118"/>
      <c r="I33" s="97"/>
      <c r="J33" s="97"/>
    </row>
    <row r="34" spans="1:10" ht="14.25">
      <c r="A34" s="98"/>
      <c r="B34" s="98"/>
      <c r="C34" s="92"/>
      <c r="D34" s="95"/>
      <c r="E34" s="95"/>
      <c r="F34" s="95"/>
      <c r="G34" s="95"/>
      <c r="H34" s="118"/>
      <c r="I34" s="97"/>
      <c r="J34" s="97"/>
    </row>
    <row r="35" spans="1:10" ht="14.25">
      <c r="A35" s="98"/>
      <c r="B35" s="98"/>
      <c r="C35" s="92"/>
      <c r="D35" s="95"/>
      <c r="E35" s="95"/>
      <c r="F35" s="95"/>
      <c r="G35" s="95"/>
      <c r="H35" s="118"/>
      <c r="I35" s="97"/>
      <c r="J35" s="97"/>
    </row>
    <row r="36" spans="1:10" ht="14.25">
      <c r="A36" s="98"/>
      <c r="B36" s="98"/>
      <c r="C36" s="92"/>
      <c r="D36" s="95"/>
      <c r="E36" s="95"/>
      <c r="F36" s="95"/>
      <c r="G36" s="95"/>
      <c r="H36" s="118"/>
      <c r="I36" s="97"/>
      <c r="J36" s="97"/>
    </row>
    <row r="37" spans="1:10" ht="14.25">
      <c r="A37" s="98"/>
      <c r="B37" s="98"/>
      <c r="C37" s="92"/>
      <c r="D37" s="95"/>
      <c r="E37" s="95"/>
      <c r="F37" s="95"/>
      <c r="G37" s="95"/>
      <c r="H37" s="118"/>
      <c r="I37" s="97"/>
      <c r="J37" s="97"/>
    </row>
    <row r="38" spans="1:10" ht="14.25">
      <c r="A38" s="98"/>
      <c r="B38" s="98"/>
      <c r="C38" s="92"/>
      <c r="D38" s="95"/>
      <c r="E38" s="95"/>
      <c r="F38" s="95"/>
      <c r="G38" s="95"/>
      <c r="H38" s="118"/>
      <c r="I38" s="97"/>
      <c r="J38" s="97"/>
    </row>
    <row r="39" spans="1:10" ht="14.25">
      <c r="A39" s="98"/>
      <c r="B39" s="98"/>
      <c r="C39" s="92"/>
      <c r="D39" s="95"/>
      <c r="E39" s="95"/>
      <c r="F39" s="95"/>
      <c r="G39" s="95"/>
      <c r="H39" s="118"/>
      <c r="I39" s="97"/>
      <c r="J39" s="97"/>
    </row>
    <row r="40" spans="1:10" ht="14.25">
      <c r="A40" s="98"/>
      <c r="B40" s="98"/>
      <c r="C40" s="92"/>
      <c r="D40" s="95"/>
      <c r="E40" s="95"/>
      <c r="F40" s="95"/>
      <c r="G40" s="95"/>
      <c r="H40" s="118"/>
      <c r="I40" s="97"/>
      <c r="J40" s="97"/>
    </row>
    <row r="41" spans="1:10" ht="14.25">
      <c r="A41" s="98"/>
      <c r="B41" s="98"/>
      <c r="C41" s="92"/>
      <c r="D41" s="95"/>
      <c r="E41" s="95"/>
      <c r="F41" s="95"/>
      <c r="G41" s="95"/>
      <c r="H41" s="118"/>
      <c r="I41" s="97"/>
      <c r="J41" s="97"/>
    </row>
    <row r="42" spans="1:10" ht="14.25">
      <c r="A42" s="98"/>
      <c r="B42" s="98"/>
      <c r="C42" s="92"/>
      <c r="D42" s="95"/>
      <c r="E42" s="95"/>
      <c r="F42" s="95"/>
      <c r="G42" s="95"/>
      <c r="H42" s="118"/>
      <c r="I42" s="97"/>
      <c r="J42" s="97"/>
    </row>
    <row r="43" spans="1:10" ht="14.25">
      <c r="A43" s="98"/>
      <c r="B43" s="98"/>
      <c r="C43" s="92"/>
      <c r="D43" s="95"/>
      <c r="E43" s="95"/>
      <c r="F43" s="95"/>
      <c r="G43" s="95"/>
      <c r="H43" s="118"/>
      <c r="I43" s="97"/>
      <c r="J43" s="97"/>
    </row>
    <row r="44" spans="1:10" ht="14.25">
      <c r="A44" s="98"/>
      <c r="B44" s="98"/>
      <c r="C44" s="92"/>
      <c r="D44" s="95"/>
      <c r="E44" s="95"/>
      <c r="F44" s="95"/>
      <c r="G44" s="95"/>
      <c r="H44" s="118"/>
      <c r="I44" s="97"/>
      <c r="J44" s="97"/>
    </row>
    <row r="45" spans="1:10" ht="14.25">
      <c r="A45" s="98"/>
      <c r="B45" s="98"/>
      <c r="C45" s="92"/>
      <c r="D45" s="95"/>
      <c r="E45" s="95"/>
      <c r="F45" s="95"/>
      <c r="G45" s="95"/>
      <c r="H45" s="118"/>
      <c r="I45" s="97"/>
      <c r="J45" s="97"/>
    </row>
    <row r="46" spans="1:10" ht="14.25">
      <c r="A46" s="98"/>
      <c r="B46" s="98"/>
      <c r="C46" s="92"/>
      <c r="D46" s="95"/>
      <c r="E46" s="95"/>
      <c r="F46" s="95"/>
      <c r="G46" s="95"/>
      <c r="H46" s="118"/>
      <c r="I46" s="97"/>
      <c r="J46" s="97"/>
    </row>
    <row r="47" spans="1:10" ht="14.25">
      <c r="A47" s="98"/>
      <c r="B47" s="98"/>
      <c r="C47" s="92"/>
      <c r="D47" s="95"/>
      <c r="E47" s="95"/>
      <c r="F47" s="95"/>
      <c r="G47" s="95"/>
      <c r="H47" s="118"/>
      <c r="I47" s="97"/>
      <c r="J47" s="97"/>
    </row>
    <row r="48" spans="1:10" ht="14.25">
      <c r="A48" s="98"/>
      <c r="B48" s="98"/>
      <c r="C48" s="92"/>
      <c r="D48" s="95"/>
      <c r="E48" s="95"/>
      <c r="F48" s="95"/>
      <c r="G48" s="95"/>
      <c r="H48" s="118"/>
      <c r="I48" s="97"/>
      <c r="J48" s="97"/>
    </row>
    <row r="49" spans="1:10" ht="14.25">
      <c r="A49" s="98"/>
      <c r="B49" s="98"/>
      <c r="C49" s="92"/>
      <c r="D49" s="95"/>
      <c r="E49" s="95"/>
      <c r="F49" s="95"/>
      <c r="G49" s="95"/>
      <c r="H49" s="118"/>
      <c r="I49" s="97"/>
      <c r="J49" s="97"/>
    </row>
    <row r="50" spans="1:10" ht="14.25">
      <c r="A50" s="98"/>
      <c r="B50" s="98"/>
      <c r="C50" s="92"/>
      <c r="D50" s="95"/>
      <c r="E50" s="95"/>
      <c r="F50" s="95"/>
      <c r="G50" s="95"/>
      <c r="H50" s="118"/>
      <c r="I50" s="97"/>
      <c r="J50" s="97"/>
    </row>
    <row r="51" spans="1:10" ht="14.25">
      <c r="A51" s="98"/>
      <c r="B51" s="98"/>
      <c r="C51" s="92"/>
      <c r="D51" s="95"/>
      <c r="E51" s="95"/>
      <c r="F51" s="95"/>
      <c r="G51" s="95"/>
      <c r="H51" s="118"/>
      <c r="I51" s="97"/>
      <c r="J51" s="97"/>
    </row>
    <row r="52" spans="1:10" ht="14.25">
      <c r="A52" s="98"/>
      <c r="B52" s="98"/>
      <c r="C52" s="92"/>
      <c r="D52" s="95"/>
      <c r="E52" s="95"/>
      <c r="F52" s="95"/>
      <c r="G52" s="95"/>
      <c r="H52" s="118"/>
      <c r="I52" s="97"/>
      <c r="J52" s="97"/>
    </row>
    <row r="53" spans="1:10" ht="14.25">
      <c r="A53" s="98"/>
      <c r="B53" s="98"/>
      <c r="C53" s="92"/>
      <c r="D53" s="95"/>
      <c r="E53" s="95"/>
      <c r="F53" s="95"/>
      <c r="G53" s="95"/>
      <c r="H53" s="118"/>
      <c r="I53" s="97"/>
      <c r="J53" s="97"/>
    </row>
    <row r="54" spans="1:10" ht="14.25">
      <c r="A54" s="98"/>
      <c r="B54" s="98"/>
      <c r="C54" s="92"/>
      <c r="D54" s="95"/>
      <c r="E54" s="95"/>
      <c r="F54" s="95"/>
      <c r="G54" s="95"/>
      <c r="H54" s="118"/>
      <c r="I54" s="97"/>
      <c r="J54" s="97"/>
    </row>
    <row r="55" spans="1:10" ht="14.25">
      <c r="A55" s="98"/>
      <c r="B55" s="98"/>
      <c r="C55" s="92"/>
      <c r="D55" s="95"/>
      <c r="E55" s="95"/>
      <c r="F55" s="95"/>
      <c r="G55" s="95"/>
      <c r="H55" s="118"/>
      <c r="I55" s="97"/>
      <c r="J55" s="97"/>
    </row>
    <row r="56" spans="1:10" ht="14.25">
      <c r="A56" s="98"/>
      <c r="B56" s="98"/>
      <c r="C56" s="95"/>
      <c r="D56" s="95"/>
      <c r="E56" s="95"/>
      <c r="F56" s="95"/>
      <c r="G56" s="95"/>
      <c r="H56" s="127"/>
      <c r="I56" s="97"/>
      <c r="J56" s="97"/>
    </row>
    <row r="57" spans="1:10" ht="14.25">
      <c r="A57" s="98"/>
      <c r="B57" s="98"/>
      <c r="C57" s="95"/>
      <c r="D57" s="95"/>
      <c r="E57" s="95"/>
      <c r="F57" s="95"/>
      <c r="G57" s="95"/>
      <c r="H57" s="127"/>
      <c r="I57" s="97"/>
      <c r="J57" s="97"/>
    </row>
    <row r="58" spans="1:10" ht="14.25">
      <c r="A58" s="98"/>
      <c r="B58" s="98"/>
      <c r="C58" s="95"/>
      <c r="D58" s="95"/>
      <c r="E58" s="95"/>
      <c r="F58" s="95"/>
      <c r="G58" s="95"/>
      <c r="H58" s="127"/>
      <c r="I58" s="97"/>
      <c r="J58" s="97"/>
    </row>
    <row r="59" spans="1:9" ht="14.25">
      <c r="A59" s="50" t="s">
        <v>2</v>
      </c>
      <c r="B59" s="50"/>
      <c r="H59" s="3"/>
      <c r="I59" s="46">
        <f>SUM(I11:I58)</f>
        <v>709.53</v>
      </c>
    </row>
    <row r="61" spans="1:9" ht="14.25">
      <c r="A61" s="817" t="s">
        <v>12</v>
      </c>
      <c r="B61" s="817"/>
      <c r="C61" s="817"/>
      <c r="D61" s="817"/>
      <c r="E61" s="817"/>
      <c r="F61" s="817"/>
      <c r="G61" s="817"/>
      <c r="H61" s="817"/>
      <c r="I61" s="817"/>
    </row>
  </sheetData>
  <sheetProtection/>
  <mergeCells count="7">
    <mergeCell ref="A2:I2"/>
    <mergeCell ref="A6:I6"/>
    <mergeCell ref="A61:I61"/>
    <mergeCell ref="A5:I5"/>
    <mergeCell ref="A4:I4"/>
    <mergeCell ref="A7:I7"/>
    <mergeCell ref="A8:I8"/>
  </mergeCells>
  <hyperlinks>
    <hyperlink ref="G11" r:id="rId1" display="www.savinghearts.eu/work-programme"/>
    <hyperlink ref="G18" r:id="rId2" display="http://editura.ulbsibiu.ro/"/>
    <hyperlink ref="G19" r:id="rId3" display="http://editura.ulbsibiu.ro/"/>
    <hyperlink ref="G20" r:id="rId4" display="http://www.srcet.ro/wp-content/uploads/2016/06/FINAL.pdf"/>
    <hyperlink ref="G14" r:id="rId5" display="https://www.rmn-diagnostica.ro/evenimente/simpozion-actualitati-in-durerea-lombara-dezbateri-si-cazuri-clinice-comentate/"/>
    <hyperlink ref="G16" r:id="rId6" display="http://www.stomasibiu.wordpress.com/"/>
    <hyperlink ref="G13" r:id="rId7" display="www.srgm.ro"/>
    <hyperlink ref="G12" r:id="rId8" display="www.conferences.ulbsibiu.ro/corimf/about.html"/>
  </hyperlinks>
  <printOptions/>
  <pageMargins left="0.511811023622047" right="0.31496062992126" top="0" bottom="0" header="0" footer="0"/>
  <pageSetup horizontalDpi="200" verticalDpi="200" orientation="landscape" paperSize="9"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HerculesINT</cp:lastModifiedBy>
  <cp:lastPrinted>2018-07-04T05:27:20Z</cp:lastPrinted>
  <dcterms:created xsi:type="dcterms:W3CDTF">2009-01-26T16:08:31Z</dcterms:created>
  <dcterms:modified xsi:type="dcterms:W3CDTF">2018-07-11T22:52:11Z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