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60" windowWidth="19440" windowHeight="9696" tabRatio="901"/>
  </bookViews>
  <sheets>
    <sheet name="Centralizator_FING" sheetId="50" r:id="rId1"/>
    <sheet name="I.1" sheetId="10" r:id="rId2"/>
    <sheet name="I.2" sheetId="49" r:id="rId3"/>
    <sheet name="I.3" sheetId="11" r:id="rId4"/>
    <sheet name="I.4" sheetId="12" r:id="rId5"/>
    <sheet name="I.5" sheetId="13" r:id="rId6"/>
    <sheet name="I.6" sheetId="14" r:id="rId7"/>
    <sheet name="I.7" sheetId="15" r:id="rId8"/>
    <sheet name="I.8" sheetId="16" r:id="rId9"/>
    <sheet name="I.9" sheetId="17" r:id="rId10"/>
    <sheet name="I.10" sheetId="18" r:id="rId11"/>
    <sheet name="I.11" sheetId="21" r:id="rId12"/>
    <sheet name="I.12" sheetId="22" r:id="rId13"/>
    <sheet name="I.13" sheetId="23" r:id="rId14"/>
    <sheet name="I.14" sheetId="24" r:id="rId15"/>
    <sheet name="I.15" sheetId="25" r:id="rId16"/>
    <sheet name="I.16" sheetId="26" r:id="rId17"/>
    <sheet name="I. 17." sheetId="27" r:id="rId18"/>
    <sheet name="I. 18" sheetId="28" r:id="rId19"/>
    <sheet name="I.19" sheetId="29" r:id="rId20"/>
    <sheet name="I.20" sheetId="30" r:id="rId21"/>
  </sheets>
  <definedNames>
    <definedName name="_xlnm._FilterDatabase" localSheetId="18" hidden="1">'I. 18'!$A$10:$R$23</definedName>
    <definedName name="_xlnm._FilterDatabase" localSheetId="15" hidden="1">I.15!$A$9:$I$42</definedName>
    <definedName name="_xlnm._FilterDatabase" localSheetId="16" hidden="1">I.16!$A$8:$J$22</definedName>
    <definedName name="_xlnm._FilterDatabase" localSheetId="20" hidden="1">I.20!$A$7:$J$39</definedName>
    <definedName name="_xlnm._FilterDatabase" localSheetId="4" hidden="1">I.4!$A$9:$O$39</definedName>
    <definedName name="_xlnm._FilterDatabase" localSheetId="5" hidden="1">I.5!$A$8:$Q$112</definedName>
    <definedName name="_xlnm._FilterDatabase" localSheetId="6" hidden="1">I.6!$A$11:$O$11</definedName>
    <definedName name="_xlnm._FilterDatabase" localSheetId="9" hidden="1">I.9!$A$8:$J$161</definedName>
    <definedName name="_xlnm.Print_Area" localSheetId="12">I.12!$A$2:$H$18</definedName>
    <definedName name="_xlnm.Print_Area" localSheetId="5">I.5!$A$1:$M$116</definedName>
  </definedNames>
  <calcPr calcId="124519" concurrentCalc="0"/>
</workbook>
</file>

<file path=xl/calcChain.xml><?xml version="1.0" encoding="utf-8"?>
<calcChain xmlns="http://schemas.openxmlformats.org/spreadsheetml/2006/main">
  <c r="H93" i="30"/>
  <c r="H91"/>
  <c r="H90"/>
  <c r="K15" i="29"/>
  <c r="K14"/>
  <c r="K13"/>
  <c r="K10"/>
  <c r="G130" i="25"/>
  <c r="G129"/>
  <c r="G128"/>
  <c r="H650" i="17"/>
  <c r="H641"/>
  <c r="H639"/>
  <c r="H597"/>
  <c r="H596"/>
  <c r="H595"/>
  <c r="H594"/>
  <c r="H593"/>
  <c r="H592"/>
  <c r="H591"/>
  <c r="H586"/>
  <c r="H585"/>
  <c r="H581"/>
  <c r="H575"/>
  <c r="H574"/>
  <c r="H467"/>
  <c r="H466"/>
  <c r="H464"/>
  <c r="H463"/>
  <c r="J30" i="14"/>
  <c r="J29"/>
  <c r="M16" i="12"/>
  <c r="M18"/>
  <c r="M20"/>
  <c r="M21"/>
  <c r="M62"/>
  <c r="M68"/>
  <c r="M69"/>
  <c r="M70"/>
  <c r="M71"/>
  <c r="M72"/>
  <c r="M73"/>
  <c r="M74"/>
  <c r="M85"/>
  <c r="M86"/>
  <c r="M87"/>
  <c r="M88"/>
  <c r="M89"/>
  <c r="M90"/>
  <c r="M108"/>
  <c r="M109"/>
  <c r="M124"/>
  <c r="M132"/>
  <c r="M143"/>
  <c r="M148"/>
  <c r="M149"/>
  <c r="M150"/>
  <c r="M151"/>
  <c r="N40" i="11"/>
  <c r="N42"/>
  <c r="P11" i="49"/>
  <c r="P21"/>
  <c r="P23"/>
  <c r="P27"/>
  <c r="P28"/>
  <c r="P35"/>
  <c r="P38"/>
  <c r="P39"/>
  <c r="M108" i="13"/>
  <c r="M106"/>
  <c r="M105"/>
  <c r="Z83" i="50"/>
  <c r="Z97"/>
  <c r="Z101"/>
  <c r="Z102"/>
  <c r="Z103"/>
  <c r="Z105"/>
  <c r="Z76"/>
  <c r="Z79"/>
  <c r="Z80"/>
  <c r="Z73"/>
  <c r="Z75"/>
  <c r="Z77"/>
  <c r="Z78"/>
  <c r="Z81"/>
  <c r="Z82"/>
  <c r="Z84"/>
  <c r="Z85"/>
  <c r="Z86"/>
  <c r="Z88"/>
  <c r="Z89"/>
  <c r="Z90"/>
  <c r="Z91"/>
  <c r="Z92"/>
  <c r="Z94"/>
  <c r="Z95"/>
  <c r="Z96"/>
  <c r="Z98"/>
  <c r="Z99"/>
  <c r="Z100"/>
  <c r="Z104"/>
  <c r="Z106"/>
  <c r="Z107"/>
  <c r="D112"/>
  <c r="I60" i="26"/>
  <c r="I56"/>
  <c r="I55"/>
  <c r="I54"/>
  <c r="I46"/>
  <c r="I45"/>
  <c r="M112" i="13"/>
  <c r="H460" i="17"/>
  <c r="H457"/>
  <c r="H451"/>
  <c r="H442"/>
  <c r="H411"/>
  <c r="H410"/>
  <c r="H409"/>
  <c r="I30" i="15"/>
  <c r="J30"/>
  <c r="Z33" i="50"/>
  <c r="Z34"/>
  <c r="Z35"/>
  <c r="Z36"/>
  <c r="Z37"/>
  <c r="Z38"/>
  <c r="Z39"/>
  <c r="Z40"/>
  <c r="Z41"/>
  <c r="Z42"/>
  <c r="Z43"/>
  <c r="Z44"/>
  <c r="Z45"/>
  <c r="Z46"/>
  <c r="Z47"/>
  <c r="Z48"/>
  <c r="Z49"/>
  <c r="Z50"/>
  <c r="Z51"/>
  <c r="Z52"/>
  <c r="Z53"/>
  <c r="Z54"/>
  <c r="Z55"/>
  <c r="Z56"/>
  <c r="Z57"/>
  <c r="Z58"/>
  <c r="Z59"/>
  <c r="Z60"/>
  <c r="Z61"/>
  <c r="Z62"/>
  <c r="Z63"/>
  <c r="Z64"/>
  <c r="Z65"/>
  <c r="Z66"/>
  <c r="Z67"/>
  <c r="Z68"/>
  <c r="Z69"/>
  <c r="Z70"/>
  <c r="Z71"/>
  <c r="Z72"/>
  <c r="Z32"/>
  <c r="Z7"/>
  <c r="H32" i="17"/>
  <c r="H33"/>
  <c r="H34"/>
  <c r="H50"/>
  <c r="H52"/>
  <c r="H53"/>
  <c r="H54"/>
  <c r="H55"/>
  <c r="H56"/>
  <c r="H57"/>
  <c r="H58"/>
  <c r="H59"/>
  <c r="H60"/>
  <c r="H61"/>
  <c r="H62"/>
  <c r="H63"/>
  <c r="H64"/>
  <c r="H65"/>
  <c r="H66"/>
  <c r="H67"/>
  <c r="H68"/>
  <c r="H69"/>
  <c r="H70"/>
  <c r="H71"/>
  <c r="H72"/>
  <c r="H73"/>
  <c r="H77"/>
  <c r="H78"/>
  <c r="H82"/>
  <c r="H11" i="30"/>
  <c r="H99"/>
  <c r="Y109" i="50"/>
  <c r="P11" i="10"/>
  <c r="P15"/>
  <c r="F109" i="50"/>
  <c r="K18" i="29"/>
  <c r="X109" i="50"/>
  <c r="J36" i="28"/>
  <c r="W109" i="50"/>
  <c r="J31" i="27"/>
  <c r="V109" i="50"/>
  <c r="I86" i="26"/>
  <c r="U109" i="50"/>
  <c r="G144" i="25"/>
  <c r="T109" i="50"/>
  <c r="G43" i="24"/>
  <c r="S109" i="50"/>
  <c r="H16" i="23"/>
  <c r="R109" i="50"/>
  <c r="H15" i="22"/>
  <c r="F13" i="21"/>
  <c r="F20" i="18"/>
  <c r="O109" i="50"/>
  <c r="I22" i="16"/>
  <c r="M109" i="50"/>
  <c r="J36" i="15"/>
  <c r="L109" i="50"/>
  <c r="J32" i="14"/>
  <c r="K109" i="50"/>
  <c r="H109"/>
  <c r="Z4"/>
  <c r="Z5"/>
  <c r="Z6"/>
  <c r="Z8"/>
  <c r="Z9"/>
  <c r="Z10"/>
  <c r="Z11"/>
  <c r="Z12"/>
  <c r="Z13"/>
  <c r="Z14"/>
  <c r="Z15"/>
  <c r="Z16"/>
  <c r="Z17"/>
  <c r="Z18"/>
  <c r="Z19"/>
  <c r="Z20"/>
  <c r="Z21"/>
  <c r="Z22"/>
  <c r="Z23"/>
  <c r="Z24"/>
  <c r="Z25"/>
  <c r="Z26"/>
  <c r="Z27"/>
  <c r="Z28"/>
  <c r="Z29"/>
  <c r="Z30"/>
  <c r="Z31"/>
  <c r="E108"/>
  <c r="F108"/>
  <c r="G108"/>
  <c r="H108"/>
  <c r="I108"/>
  <c r="J108"/>
  <c r="K108"/>
  <c r="L108"/>
  <c r="M108"/>
  <c r="N108"/>
  <c r="O108"/>
  <c r="P108"/>
  <c r="P109"/>
  <c r="Q108"/>
  <c r="Q109"/>
  <c r="R108"/>
  <c r="S108"/>
  <c r="T108"/>
  <c r="U108"/>
  <c r="V108"/>
  <c r="W108"/>
  <c r="X108"/>
  <c r="Y108"/>
  <c r="D113"/>
  <c r="D114"/>
  <c r="Z108"/>
  <c r="G109"/>
  <c r="G110"/>
  <c r="L110"/>
  <c r="H110"/>
  <c r="W110"/>
  <c r="Q110"/>
  <c r="O110"/>
  <c r="P110"/>
  <c r="U110"/>
  <c r="F110"/>
  <c r="M110"/>
  <c r="R110"/>
  <c r="V110"/>
  <c r="Y110"/>
  <c r="X110"/>
  <c r="I109"/>
  <c r="I110"/>
  <c r="H659" i="17"/>
  <c r="N109" i="50"/>
  <c r="K110"/>
  <c r="J109"/>
  <c r="J110"/>
  <c r="S110"/>
  <c r="T110"/>
  <c r="Z109"/>
  <c r="Z110"/>
</calcChain>
</file>

<file path=xl/comments1.xml><?xml version="1.0" encoding="utf-8"?>
<comments xmlns="http://schemas.openxmlformats.org/spreadsheetml/2006/main">
  <authors>
    <author>Laptop</author>
  </authors>
  <commentList>
    <comment ref="E173" authorId="0">
      <text>
        <r>
          <rPr>
            <b/>
            <sz val="9"/>
            <color indexed="81"/>
            <rFont val="Tahoma"/>
            <family val="2"/>
          </rPr>
          <t>Revista se poate descărca gratuit de la adresa: https://www.researchgate.net/profile/Ravikanth_Reddy6/publication/312075132_Qualitative_Analysis_of_Articular_Cartilage_of_the_Knee_Joint_on_a_15_T_MRI_is_Highly_Sensitive_and_Correlates_with_Arthroscopic_Assessments/links/5a1e22f6458515a4c3d1d0e2/Qualitative-Analysis-of-Articular-Cartilage-of-the-Knee-Joint-on-a-15-T-MRI-is-Highly-Sensitive-and-Correlates-with-Arthroscopic-Assessments.pdf#page=239</t>
        </r>
      </text>
    </comment>
  </commentList>
</comments>
</file>

<file path=xl/sharedStrings.xml><?xml version="1.0" encoding="utf-8"?>
<sst xmlns="http://schemas.openxmlformats.org/spreadsheetml/2006/main" count="11322" uniqueCount="4792">
  <si>
    <t>Titlul articolului</t>
  </si>
  <si>
    <t>Editura</t>
  </si>
  <si>
    <t>TOTAL</t>
  </si>
  <si>
    <t>Nr. pag.</t>
  </si>
  <si>
    <t>Denumire proiect</t>
  </si>
  <si>
    <t>Titlul revistei</t>
  </si>
  <si>
    <t>Director de proiect</t>
  </si>
  <si>
    <t>Punctaj individual</t>
  </si>
  <si>
    <t>Paginile articolului (de la … pana la …)</t>
  </si>
  <si>
    <t>Volumul</t>
  </si>
  <si>
    <t>Numarul</t>
  </si>
  <si>
    <t>DOI articol (Digital object identifier)</t>
  </si>
  <si>
    <t>Informațiile incomplete / incorecte vor conduce la neluarea în calcul a indicatorului respectiv</t>
  </si>
  <si>
    <t>Numele și prenumele autorilor</t>
  </si>
  <si>
    <t>Link către articol pe site - ul revistei</t>
  </si>
  <si>
    <t>Paginile articolului (de la … până la …)</t>
  </si>
  <si>
    <t>Anul publicării</t>
  </si>
  <si>
    <t>Luna publicării</t>
  </si>
  <si>
    <t>Site www al conferinței</t>
  </si>
  <si>
    <t xml:space="preserve">Baza de date în care este indexată revista </t>
  </si>
  <si>
    <t>Titlul cărții</t>
  </si>
  <si>
    <t>ISBN-ul cărții</t>
  </si>
  <si>
    <t>Numele și prenumele</t>
  </si>
  <si>
    <t>Denumire competiție</t>
  </si>
  <si>
    <t xml:space="preserve">Punctaj individual </t>
  </si>
  <si>
    <t>Cod Departament</t>
  </si>
  <si>
    <r>
      <t xml:space="preserve">Articolul trebuie publicat în anul de raportare şi să fie </t>
    </r>
    <r>
      <rPr>
        <b/>
        <sz val="10"/>
        <rFont val="Arial Narrow"/>
        <family val="2"/>
        <charset val="238"/>
      </rPr>
      <t xml:space="preserve">vizibil în Web of Science Core Collection </t>
    </r>
    <r>
      <rPr>
        <sz val="10"/>
        <rFont val="Arial Narrow"/>
        <family val="2"/>
      </rPr>
      <t>din platforma www.webofknowledge.com</t>
    </r>
  </si>
  <si>
    <t xml:space="preserve">Articolul trebuie publicat în anul de raportare şi să fie vizibil pe platforma www.webofknowledge.com şi / sau pe platforma https://www.scopus.com/ </t>
  </si>
  <si>
    <t>I.5 - Publicaţii BDI şi publicaţii ERIH PLUS</t>
  </si>
  <si>
    <t>Se raportează articolele şi recenziile publicate in reviste indexate BDI – baze de date internaţionale, inclusiv revistele indexate ERIH PLUS (https://dbh.nsd.uib.no/publiseringskanaler/erihplus/).</t>
  </si>
  <si>
    <t xml:space="preserve">Se raportează doar articolele şi recenziile, nu şi rezumatele. </t>
  </si>
  <si>
    <t>I6 - Cărţi ştiinţifice de autor şi capitole publicate la edituri internaţionale de prestigiu și edituri internaționale (sau traduse pentru domeniul Filologie şi Teologie, sau traducere de text dramatic și carte de autor pentru domeniul Artele spectacolului).</t>
  </si>
  <si>
    <t>Se va verifica existenţa volumului fizic / CD electronic prin depunerea unui exemplar al cărţii la departament, respectiv prin existenţa în mediul on-line.</t>
  </si>
  <si>
    <t>I7 - Cărţi ştiinţifice de autor şi capitole publicate la edituri naționale (sau traduse pentru domeniul Filologie şi Teologie, sau traducere de text dramatic și carte de autor pentru domeniul Artele spectacolului).</t>
  </si>
  <si>
    <t>Se va verifica existenţa volumului fizic / CD electronic prin depunerea unui exemplar al cărţii la departament şi respectiv prin existenţa cărţii în Depozitul electronic al Bibliotecii Naţionale şi al Bibliotecii Centrale Universitare (BCU);</t>
  </si>
  <si>
    <r>
      <rPr>
        <b/>
        <sz val="10"/>
        <rFont val="Arial Narrow"/>
        <family val="2"/>
        <charset val="238"/>
      </rPr>
      <t>Nu se acceptă</t>
    </r>
    <r>
      <rPr>
        <sz val="10"/>
        <rFont val="Arial Narrow"/>
        <family val="2"/>
      </rPr>
      <t xml:space="preserve"> ȋn această categorie suport de curs, ȋndrumar de laborator sau alte cărți cu caracter didactic; nu se acceptă ȋn această categorie volumele de conferință (Proceedings).</t>
    </r>
  </si>
  <si>
    <t>Cărţile / capitolele de carte raportate la acest indicator nu pot fi raportate şi pe SIEPAS – componenta didactică</t>
  </si>
  <si>
    <t xml:space="preserve">I8 - Editor volum ştiinţific 
(carte, volum conferinţă, îngrijitor colecţie ...) 
</t>
  </si>
  <si>
    <t xml:space="preserve">I9 - Citări </t>
  </si>
  <si>
    <r>
      <rPr>
        <b/>
        <sz val="10"/>
        <rFont val="Arial Narrow"/>
        <family val="2"/>
        <charset val="238"/>
      </rPr>
      <t>Auto-citările</t>
    </r>
    <r>
      <rPr>
        <sz val="10"/>
        <rFont val="Arial Narrow"/>
        <family val="2"/>
      </rPr>
      <t xml:space="preserve"> (citări în articole ale oricăruia dintre autori) </t>
    </r>
    <r>
      <rPr>
        <b/>
        <sz val="10"/>
        <rFont val="Arial Narrow"/>
        <family val="2"/>
        <charset val="238"/>
      </rPr>
      <t>se exclud</t>
    </r>
    <r>
      <rPr>
        <sz val="10"/>
        <rFont val="Arial Narrow"/>
        <family val="2"/>
      </rPr>
      <t>.</t>
    </r>
  </si>
  <si>
    <r>
      <rPr>
        <b/>
        <sz val="10"/>
        <rFont val="Arial Narrow"/>
        <family val="2"/>
        <charset val="238"/>
      </rPr>
      <t>Citarile în teze de doctorat / lucrări de disertaţie / lucrări de licenţă</t>
    </r>
    <r>
      <rPr>
        <sz val="10"/>
        <rFont val="Arial Narrow"/>
        <family val="2"/>
      </rPr>
      <t xml:space="preserve"> susţinute în România</t>
    </r>
    <r>
      <rPr>
        <b/>
        <sz val="10"/>
        <rFont val="Arial Narrow"/>
        <family val="2"/>
        <charset val="238"/>
      </rPr>
      <t xml:space="preserve"> se exclud</t>
    </r>
    <r>
      <rPr>
        <sz val="10"/>
        <rFont val="Arial Narrow"/>
        <family val="2"/>
      </rPr>
      <t>.</t>
    </r>
  </si>
  <si>
    <t>I10 - Brevete OSIM/ internaţionale/ triadice</t>
  </si>
  <si>
    <t>Se va anexa documentul doveditor (înregistrarea în buletinul oficial aferent) şi înregistrarea la Serviciul CDI-PI; respectiv dovada indexării ȋn TR.</t>
  </si>
  <si>
    <t>I11 - Modele de utilitate (micul brevet)</t>
  </si>
  <si>
    <t>Se va anexa documentul doveditor pentru modelul de utilitate (înregistrarea în buletinul oficial aferent) şi înregistrarea la Serviciul CDI-PI.</t>
  </si>
  <si>
    <t>Se va verifica existenţa siglei ULBS pe materialele promoţionale ale evenimentului respectiv.</t>
  </si>
  <si>
    <t>Se va anexa documentul doveditor evenimentului (site / pagina Facebook, afiş, promovare în mass media, cronică de spectacol, link www etc.).</t>
  </si>
  <si>
    <t>Expozitiile trebuie să facă dovada existenţei unei pagini web, a unui catalog şi a unor documente care să ateste abordarea lor din perspectivă critică.</t>
  </si>
  <si>
    <t>Se va anexa documentul doveditor evenimentului (site / pagina Facebook, afiş, promovare în mass media etc.).</t>
  </si>
  <si>
    <t>I14 - Membru în comitetul editorial al unei reviste ştiinţifice indexate BDI</t>
  </si>
  <si>
    <t>În cazul în care activitatea editorului implică muncă de recenzare / calitatea de membru în comitetul ştiinţific, raportarea se face doar la indicatorul I15.</t>
  </si>
  <si>
    <t>În lista comitetului editorial se precizează afilierea la ULBS a declarantului.</t>
  </si>
  <si>
    <t>Calitatea de referent ştiinţific se dovedeşte prin raportul de recenzare (corespondenţa de recenzare).</t>
  </si>
  <si>
    <t>Numele și prenumele autorilor (afilierea)</t>
  </si>
  <si>
    <t>Punctaj de referință*</t>
  </si>
  <si>
    <t>Articolul trebuie să conţină menţiunea afilierii la ULBS a declarantului.</t>
  </si>
  <si>
    <r>
      <t>Se consideră doar articole care au încadrarea “document type”: “</t>
    </r>
    <r>
      <rPr>
        <b/>
        <sz val="10"/>
        <rFont val="Arial Narrow"/>
        <family val="2"/>
      </rPr>
      <t>article</t>
    </r>
    <r>
      <rPr>
        <sz val="10"/>
        <rFont val="Arial Narrow"/>
        <family val="2"/>
      </rPr>
      <t>” sau “</t>
    </r>
    <r>
      <rPr>
        <b/>
        <sz val="10"/>
        <rFont val="Arial Narrow"/>
        <family val="2"/>
      </rPr>
      <t>review</t>
    </r>
    <r>
      <rPr>
        <sz val="10"/>
        <rFont val="Arial Narrow"/>
        <family val="2"/>
      </rPr>
      <t xml:space="preserve">” </t>
    </r>
  </si>
  <si>
    <t>ISSN-ul revistei</t>
  </si>
  <si>
    <t>Volum</t>
  </si>
  <si>
    <t>Număr</t>
  </si>
  <si>
    <t>Cod departament</t>
  </si>
  <si>
    <t>Listele de referință UEFISCDI sunt cele din anul anterior raportării și sunt disponibile pe site-ul https://uefiscdi.ro/scientometrie-reviste.
În cazul în care o revistă este încadrată în mai multe subdomenii, se ia în calcul încadrarea cea mai favorabilă.</t>
  </si>
  <si>
    <t>Pentru anul raportării, dacă volumul conferinţei nu a fost încă indexat, pot fi raportate lucrări doar dacă se face dovada indexării volumelor anterioare ale conferinţei.</t>
  </si>
  <si>
    <t>Tipul articolulului (articol, abstract, book review, letter, etc.)</t>
  </si>
  <si>
    <t>Titlul conferinței / Titlul volumului / Titlul revistei</t>
  </si>
  <si>
    <t>ISSN / ISBN</t>
  </si>
  <si>
    <r>
      <t xml:space="preserve">* </t>
    </r>
    <r>
      <rPr>
        <b/>
        <sz val="10"/>
        <rFont val="Arial Narrow"/>
        <family val="2"/>
        <charset val="238"/>
      </rPr>
      <t xml:space="preserve">Punctaje de referință:                                                                                                                                                                                                                                                                                                             </t>
    </r>
    <r>
      <rPr>
        <sz val="10"/>
        <rFont val="Arial Narrow"/>
        <family val="2"/>
      </rPr>
      <t xml:space="preserve">• Articol = 200 de puncte
Punctajul se împarte la numărul de autori cu afiliere la instituţiile de învăţământ şi cercetare din România, inclusiv la doctoranzi / studenţi. Punctajul NU se împarte cu autorii din străinătate sau cu autorii din mediul de afaceri (pentru acești autori se menţionează în paranteză instituţia de proveniență).
</t>
    </r>
  </si>
  <si>
    <r>
      <t xml:space="preserve">* </t>
    </r>
    <r>
      <rPr>
        <b/>
        <sz val="10"/>
        <rFont val="Arial Narrow"/>
        <family val="2"/>
        <charset val="238"/>
      </rPr>
      <t xml:space="preserve">Punctaje de referință:                                                                                                                                                                                                                                                                                                             </t>
    </r>
    <r>
      <rPr>
        <sz val="10"/>
        <rFont val="Arial Narrow"/>
        <family val="2"/>
      </rPr>
      <t xml:space="preserve">• Articol = 70 de puncte
• Recenzie = 25 de puncte
Punctajul se împarte la numărul de autori cu afiliere la instituţiile de învăţământ şi cercetare din România, inclusiv la doctoranzi / studenţi. Punctajul NU se împarte cu autorii din străinătate sau cu autorii din mediul de afaceri (pentru acești autori se menţionează în paranteză instituţia de proveniență).
</t>
    </r>
  </si>
  <si>
    <t>Link către articol</t>
  </si>
  <si>
    <t>Lista editurilor internationale de prestigiu se regaseste pe site-ul Serviciului CDI-PI: http://cercetare.ulbsibiu.ro/siepas.html. O editură este considerată internaţională dacă ISBN-ul este din străinătate şi cartea este publicată într-o limbă de circulaţie internaţională. Editurile din Republica Moldova sunt considerate edituri naţionale, indiferent de limba în care sunt publicate cărţile.</t>
  </si>
  <si>
    <r>
      <rPr>
        <b/>
        <sz val="10"/>
        <color indexed="8"/>
        <rFont val="Arial Narrow"/>
        <family val="2"/>
        <charset val="238"/>
      </rPr>
      <t>* Punctaje de referință:</t>
    </r>
    <r>
      <rPr>
        <sz val="10"/>
        <color indexed="8"/>
        <rFont val="Arial Narrow"/>
        <family val="2"/>
      </rPr>
      <t xml:space="preserve">
• 10 puncte / pagină, pentru carte nouă publicată în edituri internaţionale de prestigiu (lista este disponibilă pe site-ul CDI-PI) 
• 3,5 puncte / pagină, pentru cărţi noi publicate la alte edituri internaţionale
• 2,5 puncte per pagina re-editări 
• 1,5 puncte per pagină traducere, pentru domeniul Filologie şi Teologie
• 0,5 puncte / pagină, pentru traducere de text dramatic și carte științifică de autor pentru domeniul Artele spectacolului
</t>
    </r>
  </si>
  <si>
    <r>
      <rPr>
        <b/>
        <sz val="10"/>
        <color indexed="8"/>
        <rFont val="Arial Narrow"/>
        <family val="2"/>
        <charset val="238"/>
      </rPr>
      <t>Plafoane maxime anuale</t>
    </r>
    <r>
      <rPr>
        <sz val="10"/>
        <color indexed="8"/>
        <rFont val="Arial Narrow"/>
        <family val="2"/>
      </rPr>
      <t xml:space="preserve">, pentru publicarea în </t>
    </r>
    <r>
      <rPr>
        <b/>
        <sz val="10"/>
        <color indexed="8"/>
        <rFont val="Arial Narrow"/>
        <family val="2"/>
      </rPr>
      <t>edituri internaţionale de prestigiu</t>
    </r>
    <r>
      <rPr>
        <sz val="10"/>
        <color indexed="8"/>
        <rFont val="Arial Narrow"/>
        <family val="2"/>
      </rPr>
      <t xml:space="preserve">:
• 1500 puncte / declarant, indiferent de numărul de cărţi declarate 
</t>
    </r>
    <r>
      <rPr>
        <b/>
        <sz val="10"/>
        <color indexed="8"/>
        <rFont val="Arial Narrow"/>
        <family val="2"/>
      </rPr>
      <t xml:space="preserve">Plafoane maxime anual, </t>
    </r>
    <r>
      <rPr>
        <b/>
        <u/>
        <sz val="10"/>
        <color indexed="8"/>
        <rFont val="Arial Narrow"/>
        <family val="2"/>
      </rPr>
      <t>cerinţe</t>
    </r>
    <r>
      <rPr>
        <b/>
        <sz val="10"/>
        <color indexed="8"/>
        <rFont val="Arial Narrow"/>
        <family val="2"/>
      </rPr>
      <t xml:space="preserve"> </t>
    </r>
    <r>
      <rPr>
        <b/>
        <u/>
        <sz val="10"/>
        <color indexed="8"/>
        <rFont val="Arial Narrow"/>
        <family val="2"/>
      </rPr>
      <t>cumulative</t>
    </r>
    <r>
      <rPr>
        <b/>
        <sz val="10"/>
        <color indexed="8"/>
        <rFont val="Arial Narrow"/>
        <family val="2"/>
      </rPr>
      <t xml:space="preserve"> </t>
    </r>
    <r>
      <rPr>
        <sz val="10"/>
        <color indexed="8"/>
        <rFont val="Arial Narrow"/>
        <family val="2"/>
      </rPr>
      <t>pentru publicarea în</t>
    </r>
    <r>
      <rPr>
        <b/>
        <sz val="10"/>
        <color indexed="8"/>
        <rFont val="Arial Narrow"/>
        <family val="2"/>
      </rPr>
      <t xml:space="preserve"> edituri internaţionale</t>
    </r>
    <r>
      <rPr>
        <sz val="10"/>
        <color indexed="8"/>
        <rFont val="Arial Narrow"/>
        <family val="2"/>
      </rPr>
      <t>:
• 1500 puncte / declarant, indiferent de numărul de cărţi declarate 
• 1500 puncte / carte, indiferent de numărul de declaranţi</t>
    </r>
  </si>
  <si>
    <r>
      <t xml:space="preserve">În această categorie intră automat şi cărţile / capitolele de cărţi indexate în TR şi respectiv Scopus. </t>
    </r>
    <r>
      <rPr>
        <b/>
        <sz val="10"/>
        <rFont val="Arial Narrow"/>
        <family val="2"/>
        <charset val="238"/>
      </rPr>
      <t>Nu se acceptă</t>
    </r>
    <r>
      <rPr>
        <sz val="10"/>
        <rFont val="Arial Narrow"/>
        <family val="2"/>
      </rPr>
      <t xml:space="preserve"> ȋn această categorie volumele de conferință (Proceedings).</t>
    </r>
  </si>
  <si>
    <t>Punctajul se alocă numai pentru capitolele care precizează contribuţia declarantului, împărţindu-se la numărul co-autorilor din ţară. Pentru co-autorii din străinătate se menţionează în paranteză instituţia. 
În cazul în care contribuţia individuală nu poate fi identificată, se împarte punctajul total rezultat pentru carte / capitol, la numărul autorilor din ţară. Pentru autorii din străinătate se menţionează în paranteză instituţia</t>
  </si>
  <si>
    <t>Editura 
(se precizează în paranteză dacă este vorba de editură de prestigiu)</t>
  </si>
  <si>
    <r>
      <rPr>
        <b/>
        <sz val="10"/>
        <rFont val="Arial Narrow"/>
        <family val="2"/>
        <charset val="238"/>
      </rPr>
      <t>Nu se acceptă</t>
    </r>
    <r>
      <rPr>
        <sz val="10"/>
        <rFont val="Arial Narrow"/>
        <family val="2"/>
      </rPr>
      <t xml:space="preserve"> reeditări mai devreme de 3 ani</t>
    </r>
  </si>
  <si>
    <r>
      <rPr>
        <b/>
        <sz val="10"/>
        <rFont val="Arial Narrow"/>
        <family val="2"/>
        <charset val="238"/>
      </rPr>
      <t>* Punctaje de referință:</t>
    </r>
    <r>
      <rPr>
        <sz val="10"/>
        <rFont val="Arial Narrow"/>
        <family val="2"/>
      </rPr>
      <t xml:space="preserve">
• 2 puncte / pagină, pentru cărţi noi
• 0,5 puncte / pagină, pentru reeditări 
• 0,3 puncte / pagina pentru traduceri, pentru domeniul Filologie şi Teologie
• 0,5 puncte / pagină, pentru traducere de text dramatic și carte științifică de autor pentru domeniul Artele spectacolului
</t>
    </r>
  </si>
  <si>
    <r>
      <rPr>
        <b/>
        <sz val="10"/>
        <rFont val="Arial Narrow"/>
        <family val="2"/>
        <charset val="238"/>
      </rPr>
      <t>Plafoane maxime anual</t>
    </r>
    <r>
      <rPr>
        <sz val="10"/>
        <rFont val="Arial Narrow"/>
        <family val="2"/>
      </rPr>
      <t>, cerinţe cumulative:
• 300 puncte / declarant, indiferent de numărul de cărţi declarate și
• 400 puncte / carte, indiferent de numărul de declaranţi.</t>
    </r>
  </si>
  <si>
    <t>Decizia privind caracterul ştiinţific al publicaţiei se ia la nivel de departament.</t>
  </si>
  <si>
    <t>Nu se ia în calcul calitatea de editor revistă / volum revistă care se raportează la I14.</t>
  </si>
  <si>
    <t>Numele și prenumele editorilor din țară</t>
  </si>
  <si>
    <t>Punctaj total de referință*</t>
  </si>
  <si>
    <t>Titlul volumului științific / 
Titlul volumului conferinței</t>
  </si>
  <si>
    <t>Editura / Conferința</t>
  </si>
  <si>
    <r>
      <t xml:space="preserve">Un </t>
    </r>
    <r>
      <rPr>
        <b/>
        <sz val="10"/>
        <rFont val="Arial Narrow"/>
        <family val="2"/>
      </rPr>
      <t xml:space="preserve">volum / o carte este considerată internaţională / naţională </t>
    </r>
    <r>
      <rPr>
        <sz val="10"/>
        <rFont val="Arial Narrow"/>
        <family val="2"/>
      </rPr>
      <t>dacă ISBN-ul este din străinătate, ȋntr-o limbă de circulație internațională, respectiv din ţară.</t>
    </r>
  </si>
  <si>
    <t>Link editură / link conferință</t>
  </si>
  <si>
    <r>
      <rPr>
        <b/>
        <sz val="10"/>
        <rFont val="Arial Narrow"/>
        <family val="2"/>
      </rPr>
      <t>Conferința este internațională</t>
    </r>
    <r>
      <rPr>
        <sz val="10"/>
        <rFont val="Arial Narrow"/>
        <family val="2"/>
      </rPr>
      <t xml:space="preserve"> dacă îndeplineşte cumulativ următoarele criterii: 
(a) are vizibilitate internaţională, dovedită printr-o pagina web de prezentare într-o limbă străină de circulaţie internaţională (engleză, franceză, germană sau spaniolă); 
(b) peste 50% dintre membrii incluşi în comitetul ştiinţific au afiliere instituţională în străinătate, conform listei comitetului ştiinţific de pe pagina web a conferinţei; 
(c) programul ştiinţific, precum şi proceedings-urile sau rezumatele sunt publicate în format tipărit sau electronic într-o limbă străină de circulaţie internaţională; 
(d) lucrările conferinţei sunt desfăşurate exclusiv într-o limbă străină de circulaţie internaţională; 
(e) minim 25% dintre participanţi sau minim 25 participanţi cu lucrări înscrise au afiliere instituţională în străinătate, conform programului ştiinţific de pe pagina web a conferinţei.
Conferinţa care nu îndeplineşte criteriile minimale pentru a fi încadrată astfel are statutul de conferinţă naţională.
</t>
    </r>
    <r>
      <rPr>
        <b/>
        <sz val="10"/>
        <rFont val="Arial Narrow"/>
        <family val="2"/>
      </rPr>
      <t>Criterii pentru conferinţa naţională</t>
    </r>
    <r>
      <rPr>
        <sz val="10"/>
        <rFont val="Arial Narrow"/>
        <family val="2"/>
      </rPr>
      <t xml:space="preserve">, cel puţin: pagina web; program ştiinţific; comitet stiintific; volum al conferintei. Nu se iau în calcul volumele manifestărilor ştiinţifice studenţeşti, care se raportează la componenta didactică a SIEPAS. </t>
    </r>
  </si>
  <si>
    <r>
      <rPr>
        <b/>
        <sz val="10"/>
        <rFont val="Arial Narrow"/>
        <family val="2"/>
        <charset val="238"/>
      </rPr>
      <t>* Punctaje de referință:</t>
    </r>
    <r>
      <rPr>
        <sz val="10"/>
        <rFont val="Arial Narrow"/>
        <family val="2"/>
      </rPr>
      <t xml:space="preserve">
• Citare în WoS TR şi SCOPUS = 50 puncte.
• Citare în alte baze date, sau în cărţi = 15 puncte
Punctajul se împarte la numărul de autori cu afiliere la instituţiile de învăţământ şi cercetare din România, inclusiv la doctoranzi / studenţi; pentru autorii din străinătate sau autorii din mediul de afaceri, se menţionează în paranteză instituţia.</t>
    </r>
  </si>
  <si>
    <t>Lucrarea citată (titlu)</t>
  </si>
  <si>
    <t>Link către publicația în care este citată lucrarea</t>
  </si>
  <si>
    <t>Numele și prenumele autorilor lucrării citate (se menționează în paranteză afilierea)</t>
  </si>
  <si>
    <t>Publicația în care este citată lucrarea (autori, titlu, revistă ...)</t>
  </si>
  <si>
    <t>Baza de date în care este citată lucrarea (WoS / SCOPUS / altă bază de date sau carte)</t>
  </si>
  <si>
    <t xml:space="preserve">Numele și prenumele </t>
  </si>
  <si>
    <t>Titlu eveniment</t>
  </si>
  <si>
    <t>Tipul evenimentului</t>
  </si>
  <si>
    <t>Link-ul către site-ul evenimentului/ catolog/ pagină de FB etc.</t>
  </si>
  <si>
    <t>I17 - Proiecte derulate cu terţii în evidenţa financiară a ULBS</t>
  </si>
  <si>
    <t xml:space="preserve">I18 - Aplicaţii la competiţii de cercetare </t>
  </si>
  <si>
    <t>I19 - Articol ştiințific în revistă neindexată BDI</t>
  </si>
  <si>
    <t>I20 - Lucrări / experimente / demonstraţii / inovaţii prezentate sau publicate în volumul unor manifestări ştiinţifice</t>
  </si>
  <si>
    <t xml:space="preserve">Denumirea conferinței </t>
  </si>
  <si>
    <r>
      <rPr>
        <b/>
        <sz val="10"/>
        <rFont val="Arial Narrow"/>
        <family val="2"/>
        <charset val="238"/>
      </rPr>
      <t>* Punctaje de referință:</t>
    </r>
    <r>
      <rPr>
        <sz val="10"/>
        <rFont val="Arial Narrow"/>
        <family val="2"/>
      </rPr>
      <t xml:space="preserve">
• Brevet OSIM = 1000 puncte
• Brevet internaţional = 2000 puncte 
• Brevet triadic = 3000 puncte
• Cerere de brevet indexată în TR = 100 puncte
Punctajul se împarte la numărul de autori cu afiliere la instituţiile de învăţământ şi cercetare din România, inclusiv la doctoranzi / studenţi; pentru autorii din străinătate sau autorii din mediul de afaceri, se menţionează în paranteză instituţia.</t>
    </r>
  </si>
  <si>
    <t>Titlul brevetului/ Numărul brevetului</t>
  </si>
  <si>
    <t>Numele și prenumele inventatorilor (se menționează în paranteză afilierea)</t>
  </si>
  <si>
    <t>Data înregistrării în buletinul oficial / Data indexarii cererii de brevet in TR</t>
  </si>
  <si>
    <t>Titlul modelului de utilitate / Numărul modelului de utilitate</t>
  </si>
  <si>
    <t xml:space="preserve">Data înregistrării în buletinul oficial </t>
  </si>
  <si>
    <r>
      <rPr>
        <b/>
        <sz val="10"/>
        <rFont val="Arial Narrow"/>
        <family val="2"/>
      </rPr>
      <t>* Punctaje de referință:</t>
    </r>
    <r>
      <rPr>
        <sz val="10"/>
        <rFont val="Arial Narrow"/>
        <family val="2"/>
      </rPr>
      <t xml:space="preserve">
• Model de utilitate = 300 puncte
Plafon anual: maxim 600 puncte / declarant.
Punctajul se împarte la numărul de autori cu afiliere la instituţiile de învăţământ şi cercetare din România, inclusiv la doctoranzi / studenţi; pentru autorii din străinătate sau autorii din mediul de afaceri, se menţionează în paranteză instituţia.</t>
    </r>
  </si>
  <si>
    <r>
      <rPr>
        <b/>
        <sz val="10"/>
        <rFont val="Arial Narrow"/>
        <family val="2"/>
      </rPr>
      <t>*Punctaje de referință:</t>
    </r>
    <r>
      <rPr>
        <b/>
        <u/>
        <sz val="10"/>
        <rFont val="Arial Narrow"/>
        <family val="2"/>
      </rPr>
      <t xml:space="preserve">
A. Evenimente artistice şi expoziţii (domeniul artele spectacolului):</t>
    </r>
    <r>
      <rPr>
        <b/>
        <sz val="10"/>
        <rFont val="Arial Narrow"/>
        <family val="2"/>
        <charset val="238"/>
      </rPr>
      <t xml:space="preserve">
</t>
    </r>
    <r>
      <rPr>
        <b/>
        <u/>
        <sz val="10"/>
        <rFont val="Arial Narrow"/>
        <family val="2"/>
      </rPr>
      <t xml:space="preserve">Organizare eveniment artistic: </t>
    </r>
    <r>
      <rPr>
        <sz val="10"/>
        <rFont val="Arial Narrow"/>
        <family val="2"/>
      </rPr>
      <t xml:space="preserve">
• 200 puncte / echipă organizatorică, pentru fiecare spectacol în cadrul unui festival, turneu, în străinătate
• 100 puncte / echipă organizatorica, pentru fiecare spectacol în cadrul unui festival, expozitie, turneu în ţară 
• 40 puncte / echipă organizatorică, pentru fiecare reprezentaţie a unui spectacol de la sediul TNRS, expozitie in Sibiu 
Punctajul se acorda managerului de spectacol. Acesta poate decide distribuirea punctajului între membrii echipei. 
</t>
    </r>
    <r>
      <rPr>
        <b/>
        <u/>
        <sz val="10"/>
        <rFont val="Arial Narrow"/>
        <family val="2"/>
      </rPr>
      <t>Rol în spectacol / film:</t>
    </r>
    <r>
      <rPr>
        <sz val="10"/>
        <rFont val="Arial Narrow"/>
        <family val="2"/>
      </rPr>
      <t xml:space="preserve">
• 800 puncte = rol în film
• 80 puncte = rol in scurt metraj video
• 180 puncte = rol în spectacol nou
• 50 puncte = pentru rol în reprezentaţia unui spectacol de la sediul TNRS (se raportează o singură dată pe anul calendaristic, indiferent de numărul de reprezentaţii)
• 50 puncte = fiecare rol în reprezentația unui spectacol în cadrul unui festival/ turneu naţional 
• 100 puncte = fiecare rol în reprezentația unui spectacol în cadrul unui festival/ turneu în străinătate și în cadrul FITS
</t>
    </r>
    <r>
      <rPr>
        <b/>
        <u/>
        <sz val="10"/>
        <rFont val="Arial Narrow"/>
        <family val="2"/>
      </rPr>
      <t>Producţie artistică:</t>
    </r>
    <r>
      <rPr>
        <sz val="10"/>
        <rFont val="Arial Narrow"/>
        <family val="2"/>
      </rPr>
      <t xml:space="preserve">
• Regie spectacol: 300 puncte în străinătate / 50 puncte în ţară
• Asistenţă regie spectacol: 40 puncte în străinătate / 20 puncte în ţară
• Producţie scurt metraj video: 200 puncte
• Workshop artistic: 60 puncte în străinătate / 40 puncte în ţară
• Coordonare muzicală spectacol: 40 puncte în străinătate / 20 puncte în ţară. 
• Coordonare mişcare scenică: 40 puncte în străinătate / 20 puncte în ţară. 
• Concept video: 40 puncte în străinătate / 20 puncte în ţară
Plafoane maxime anual, cerinţe cumulative: 1000 puncte / declarant 
</t>
    </r>
    <r>
      <rPr>
        <b/>
        <u/>
        <sz val="10"/>
        <rFont val="Arial Narrow"/>
        <family val="2"/>
      </rPr>
      <t>B. Expoziţii (domeniul arte vizuale):</t>
    </r>
    <r>
      <rPr>
        <sz val="10"/>
        <rFont val="Arial Narrow"/>
        <family val="2"/>
      </rPr>
      <t xml:space="preserve">
- expoziţie personală în străinătate – 200 puncte / eveniment
- expoziţie personală în ţară – 100 puncte / eveniment
- participare la expoziţie internaţională: 50 puncte / eveniment
- participare la expoziţie naţională: 30 puncte / eveniment
Plafoane maxime anual, cerinţe cumulative: 1000 puncte / declarant 
</t>
    </r>
    <r>
      <rPr>
        <b/>
        <u/>
        <sz val="10"/>
        <rFont val="Arial Narrow"/>
        <family val="2"/>
      </rPr>
      <t>C. Concerte internationale / naţionale de muzică religioasă (domeniul teologie):</t>
    </r>
    <r>
      <rPr>
        <sz val="10"/>
        <rFont val="Arial Narrow"/>
        <family val="2"/>
      </rPr>
      <t xml:space="preserve">
• 50 / 20 puncte / concert. 
Plafon maxim: 100 puncte / declarant.</t>
    </r>
  </si>
  <si>
    <r>
      <rPr>
        <b/>
        <sz val="10"/>
        <rFont val="Arial Narrow"/>
        <family val="2"/>
        <charset val="238"/>
      </rPr>
      <t>Caracterul competiţiei</t>
    </r>
    <r>
      <rPr>
        <sz val="10"/>
        <rFont val="Arial Narrow"/>
        <family val="2"/>
      </rPr>
      <t xml:space="preserve"> / campionatului se dovedește cu o listă de participanţi înscrişi în concurs, afişată pe site-un evenimentului.
• Competiţie internaţională = minim 50% din participanţi sunt din străinătate
• Competiţie naţională = minim 50% din participanţi sunt din alte judeţe
• Competiţie locala = minim 50% din participanţi sunt din judeţul Sibiu</t>
    </r>
  </si>
  <si>
    <r>
      <rPr>
        <b/>
        <sz val="10"/>
        <rFont val="Arial Narrow"/>
        <family val="2"/>
        <charset val="238"/>
      </rPr>
      <t xml:space="preserve">*Punctaje de referință:
</t>
    </r>
    <r>
      <rPr>
        <b/>
        <u/>
        <sz val="10"/>
        <rFont val="Arial Narrow"/>
        <family val="2"/>
      </rPr>
      <t>Organizare eveniment sportiv:</t>
    </r>
    <r>
      <rPr>
        <b/>
        <sz val="10"/>
        <rFont val="Arial Narrow"/>
        <family val="2"/>
        <charset val="238"/>
      </rPr>
      <t xml:space="preserve"> </t>
    </r>
    <r>
      <rPr>
        <sz val="10"/>
        <rFont val="Arial Narrow"/>
        <family val="2"/>
      </rPr>
      <t xml:space="preserve">
• 500 puncte / echipa organizatorică, pentru fiecare competiţie internatională
• 300 puncte / echipa organizatorică, pentru fiecare competiţie naţională
• 100 puncte / echipa organizatorică, pentru fiecare competiţie locală 
Punctajul se acordă organizatorului principal. Acesta poate decide distribuirea punctajului între membrii echipei. Se va verifica apartenenţa persoanei la comitetul de organizare.
</t>
    </r>
    <r>
      <rPr>
        <b/>
        <sz val="10"/>
        <rFont val="Arial Narrow"/>
        <family val="2"/>
      </rPr>
      <t>Performanța sportivă a cadrului didactic afiliat la ULBS:</t>
    </r>
    <r>
      <rPr>
        <sz val="10"/>
        <rFont val="Arial Narrow"/>
        <family val="2"/>
      </rPr>
      <t xml:space="preserve">
• 800 puncte = participare la competiţii de nivel internaţional
• 300 puncte = participare competiţii de nivel naţional
• 100 puncte = participare la competiţii de nivel regional
Punctajul pentru performanţa sportivă se acordă pentru cadrul didactic (şi nu pentru studenţi).
</t>
    </r>
  </si>
  <si>
    <r>
      <rPr>
        <b/>
        <sz val="10"/>
        <rFont val="Arial Narrow"/>
        <family val="2"/>
        <charset val="238"/>
      </rPr>
      <t>Plafoane maxime anual</t>
    </r>
    <r>
      <rPr>
        <sz val="10"/>
        <rFont val="Arial Narrow"/>
        <family val="2"/>
      </rPr>
      <t>, cerinţe cumulative: 1000 puncte / declarant.</t>
    </r>
  </si>
  <si>
    <t>Data evenimentului</t>
  </si>
  <si>
    <t>Denumirea revistei</t>
  </si>
  <si>
    <t>Baza de date în care e idexată revista (WoS, Scopus, minim două BDI)</t>
  </si>
  <si>
    <t>Site www al revistei (link-ul unde este menționată componența comitetului editorial)</t>
  </si>
  <si>
    <r>
      <rPr>
        <b/>
        <sz val="10"/>
        <color indexed="8"/>
        <rFont val="Arial Narrow"/>
        <family val="2"/>
      </rPr>
      <t>* Punctaje de referință:</t>
    </r>
    <r>
      <rPr>
        <sz val="10"/>
        <color indexed="8"/>
        <rFont val="Arial Narrow"/>
        <family val="2"/>
      </rPr>
      <t xml:space="preserve">
• Revistă indexată WoS = 200 puncte 
• Revistă indexată în Scopus: 100 puncte
• Revistă indexată în cel puţin două BDI = 50 puncte 
Pentru revistele ULBS indexate în minim 2 BDI: max 400 puncte / revistă, pentru tot comitetul editorial. Punctajul individual se acordă pe baza unei adrese semnate de Editorul şef.
Plafoane maxime anuale: 200 puncte / declarant, indiferent de numărul de reviste declarate.</t>
    </r>
  </si>
  <si>
    <r>
      <rPr>
        <b/>
        <sz val="10"/>
        <rFont val="Arial Narrow"/>
        <family val="2"/>
      </rPr>
      <t>* Punctaje de referință:</t>
    </r>
    <r>
      <rPr>
        <b/>
        <u/>
        <sz val="10"/>
        <rFont val="Arial Narrow"/>
        <family val="2"/>
      </rPr>
      <t xml:space="preserve">
Volume științifice publicate în străinătate, la o editură de prestigiu internațional (lista diponibilă pe site-ul http://cercetare.ulbsibiu.ro):</t>
    </r>
    <r>
      <rPr>
        <sz val="10"/>
        <rFont val="Arial Narrow"/>
        <family val="2"/>
        <charset val="238"/>
      </rPr>
      <t xml:space="preserve">
</t>
    </r>
    <r>
      <rPr>
        <sz val="10"/>
        <rFont val="Arial Narrow"/>
        <family val="2"/>
      </rPr>
      <t>•  750 puncte (nu se acceptă volume ale conferinţelor)
Se împarte punctajul la numărul editorilor din țară.
Plafoane maxime anual, cerinţe cumulative:
• 750 puncte / declarant, indiferent de numărul de volume editate 
• 750 puncte / volum, indiferent de numărul de declaranţi</t>
    </r>
    <r>
      <rPr>
        <sz val="10"/>
        <rFont val="Arial Narrow"/>
        <family val="2"/>
        <charset val="238"/>
      </rPr>
      <t xml:space="preserve">
</t>
    </r>
    <r>
      <rPr>
        <b/>
        <u/>
        <sz val="10"/>
        <rFont val="Arial Narrow"/>
        <family val="2"/>
      </rPr>
      <t>Volume științifice / volume ale conferinţelor (proceedings)</t>
    </r>
    <r>
      <rPr>
        <sz val="10"/>
        <rFont val="Arial Narrow"/>
        <family val="2"/>
        <charset val="238"/>
      </rPr>
      <t xml:space="preserve">
• Volum ştiinţific publicat în străinătate sau volum (Proceedings) conferinţă internaţională = 200 puncte
• Volum ştiinţific publicat în ţară sau volum conferinţă naţională = 100 puncte
Se împarte punctajul la numărul editorilor din țară.
Plafoane maxime anual, cerinţe cumulative:
• 200 puncte / declarant, indiferent de numarul de volume editate 
• 200 puncte / volum, indiferent de numărul de declaranţi</t>
    </r>
  </si>
  <si>
    <t>Revista trebuie sa fie indexată în minim 2 BDI.</t>
  </si>
  <si>
    <t>Numele revistei / Numele conferinței</t>
  </si>
  <si>
    <t xml:space="preserve">I15 - Referent ştiinţific al unei reviste indexate în minim 2 BDI sau al unei conferinţe internaţionale </t>
  </si>
  <si>
    <r>
      <rPr>
        <b/>
        <sz val="10"/>
        <color indexed="8"/>
        <rFont val="Arial Narrow"/>
        <family val="2"/>
      </rPr>
      <t>O conferinţă este considerata internaţională</t>
    </r>
    <r>
      <rPr>
        <sz val="10"/>
        <color indexed="8"/>
        <rFont val="Arial Narrow"/>
        <family val="2"/>
      </rPr>
      <t xml:space="preserve"> dacă îndeplineşte cumulativ următoarele criterii: 
(a) are vizibilitate internaţională, dovedită printr-o pagina web de prezentare într-o limbă străină de circulaţie internaţională (engleză, franceză, germană sau spaniolă); 
(b) peste 50% dintre membrii incluşi în comitetul ştiinţific au afiliere instituţională în străinătate, conform listei comitetului ştiinţific de pe pagina web a conferinţei; 
(c) programul ştiinţific, precum şi proceedings-urile sau rezumatele sunt publicate în format tipărit sau electronic într-o limbă străină de circulaţie internaţională; 
(d) lucrările conferinţei sunt desfăşurate exclusiv într-o limbă străină de circulaţie internaţională; 
(e) minim 25% dintre participanţi sau minim 25 participanţi cu lucrări înscrise au afiliere instituţională în străinătate, conform programului ştiinţific de pe pagina web a conferinţei.</t>
    </r>
  </si>
  <si>
    <r>
      <rPr>
        <b/>
        <sz val="10"/>
        <color indexed="8"/>
        <rFont val="Arial Narrow"/>
        <family val="2"/>
        <charset val="238"/>
      </rPr>
      <t>*Punctaje de referință:</t>
    </r>
    <r>
      <rPr>
        <sz val="10"/>
        <color indexed="8"/>
        <rFont val="Arial Narrow"/>
        <family val="2"/>
      </rPr>
      <t xml:space="preserve">
• Revistă indexată WoS = 50 puncte 
• Revistă indexată în cel puţin două BDI / conferinţă internaţională = 25 puncte 
Plafoane maxime anual: 200 puncte / declarant, indiferent de numărul de reviste, conferinţe sau articole recenzate declarate.
</t>
    </r>
  </si>
  <si>
    <t>Site-ul revistei / site-ul conferinței internaționale</t>
  </si>
  <si>
    <t>Data raportului de recenzare</t>
  </si>
  <si>
    <t>I16 - Organizator principal / Membru în comitetul organizatoric al unei conferinţe internaţionale / naţionale</t>
  </si>
  <si>
    <t>Site-ul conferinței</t>
  </si>
  <si>
    <t>Calitatea de membru în comitetul de organizare se dovedeşte prin lista comitetului organizatoric publicată pe site-ul conferinţei.</t>
  </si>
  <si>
    <r>
      <rPr>
        <b/>
        <sz val="10"/>
        <color indexed="8"/>
        <rFont val="Arial Narrow"/>
        <family val="2"/>
      </rPr>
      <t xml:space="preserve">O conferinţă este considerată internaţională </t>
    </r>
    <r>
      <rPr>
        <sz val="10"/>
        <color indexed="8"/>
        <rFont val="Arial Narrow"/>
        <family val="2"/>
      </rPr>
      <t>dacă îndeplineşte cumulativ următoarele criterii: 
(a) are vizibilitate internaţională, dovedită printr-o pagina web de prezentare într-o limbă străină de circulaţie internaţională (engleză, franceză, germană sau spaniolă); 
(b) peste 50% dintre membrii incluşi în comitetul ştiinţific au afiliere instituţională în străinătate; 
(c) programul ştiinţific este publicat în format tipărit sau electronic într-o limbă străină de circulaţie internaţională; 
(d) lucrările conferinţei sunt desfăşurate exclusiv într-o limbă străină de circulaţie internaţională; 
(e) peste 25% sau 25 de participanţii cu lucrări înscrise în programul ştiinţific al conferinţei au afiliere instituţională în străinătate.
Conferinţă care nu îndeplineşte criteriile minimale pentru a fi încadrata astfel are statutul de</t>
    </r>
    <r>
      <rPr>
        <b/>
        <sz val="10"/>
        <color indexed="8"/>
        <rFont val="Arial Narrow"/>
        <family val="2"/>
      </rPr>
      <t xml:space="preserve"> conferinţă naţională. </t>
    </r>
    <r>
      <rPr>
        <sz val="10"/>
        <color indexed="8"/>
        <rFont val="Arial Narrow"/>
        <family val="2"/>
      </rPr>
      <t>Criterii pentru conferinţa naţională, cel puţin: pagina web; program ştiinţific; volum al conferintei.</t>
    </r>
  </si>
  <si>
    <r>
      <rPr>
        <b/>
        <sz val="10"/>
        <color indexed="8"/>
        <rFont val="Arial Narrow"/>
        <family val="2"/>
      </rPr>
      <t>*Punctaj de referință:</t>
    </r>
    <r>
      <rPr>
        <sz val="10"/>
        <color indexed="8"/>
        <rFont val="Arial Narrow"/>
        <family val="2"/>
      </rPr>
      <t xml:space="preserve">
• 100 puncte / conferinţă internaţională, în calitate de organizator principal
• 50 puncte / conferinţă internaţională, în calitate de membru în comitetul organizatoric
• 50 puncte / conferinţă naţională, în calitate de organizator principal
• 25 puncte / conferinţă naţională, în calitate de membru în organizatoric
Plafoane maxime anual:
• 100 puncte / declarant</t>
    </r>
  </si>
  <si>
    <t>Tipul conferinței 
(internațională / națională)</t>
  </si>
  <si>
    <t>Data conferinței</t>
  </si>
  <si>
    <t>Funcția în cadrul comitetului organizatoric (organizator principal sau membru)</t>
  </si>
  <si>
    <t xml:space="preserve">Se iau în calcul doar proiectele pentru care există la Serviciul CDI-PI o copie a contractului de colaborare, precum şi o copie a raportului anual de activitate. </t>
  </si>
  <si>
    <t>Evidenţa financiară a proiectelor se face pe baza listei sumelor încasate de la Serviciul Financiar Contabil ULBS.</t>
  </si>
  <si>
    <t>Proiectul de cercetare-dezvoltare este identificat cel puţin prin următoarele elemente: scopul proiectului, domeniul de cercetare-dezvoltare, obiective, activităţi de cercetare-dezvoltare, perioada de desfăşurare, tipul sursei de finanţare, bugetul proiectului cu precizarea explicită a cheltuielilor cu salariile, categoria rezultatului, caracterul de noutate şi/sau inovativ al rezultatului.</t>
  </si>
  <si>
    <t>Durata contractului (lună/an - lună/an)</t>
  </si>
  <si>
    <t xml:space="preserve">Suma contractului </t>
  </si>
  <si>
    <t>Suma încasată în anul de referință</t>
  </si>
  <si>
    <t xml:space="preserve">Aplicaţia la proiect trebuie efectuată în numele ULBS şi trebuie notificată la Serviciul CDI-PI. </t>
  </si>
  <si>
    <t xml:space="preserve">Punctajul se acordă în momentul afişării rezultatului competiţiei – mimin 60% din punctajul maxim. După caz, pot fi ataşate alte dovezi dacă nu există liste cu punctaje afişate. </t>
  </si>
  <si>
    <r>
      <rPr>
        <b/>
        <sz val="10"/>
        <rFont val="Arial Narrow"/>
        <family val="2"/>
      </rPr>
      <t>*Punctaj de referință:</t>
    </r>
    <r>
      <rPr>
        <sz val="10"/>
        <rFont val="Arial Narrow"/>
        <family val="2"/>
      </rPr>
      <t xml:space="preserve">
• 100 puncte = pentru referinţă 10.000 lei sume încasate / an. 
Punctajul se acordă directorului de proiect. La decizia directorului, pe baza unei adrese scrise şi semnate, punctajul poate fi împărţit între director şi membrii proiectului. 
Se acceptă şi proiecte cu valoare mai mică sau mai mare de 10.000 lei, cu diminuarea respectiv majorarea proporţională a punctajului. 
În cazul proiectelor multianuale, punctajul anual se acorda proportional cu suma incasata anual.</t>
    </r>
  </si>
  <si>
    <r>
      <rPr>
        <b/>
        <sz val="10"/>
        <rFont val="Arial Narrow"/>
        <family val="2"/>
      </rPr>
      <t>*Punctaj de referință:</t>
    </r>
    <r>
      <rPr>
        <sz val="10"/>
        <rFont val="Arial Narrow"/>
        <family val="2"/>
      </rPr>
      <t xml:space="preserve">
</t>
    </r>
    <r>
      <rPr>
        <b/>
        <u/>
        <sz val="10"/>
        <rFont val="Arial Narrow"/>
        <family val="2"/>
      </rPr>
      <t>Aplicatie la proiecte H2020:</t>
    </r>
    <r>
      <rPr>
        <sz val="10"/>
        <rFont val="Arial Narrow"/>
        <family val="2"/>
      </rPr>
      <t xml:space="preserve">
• În calitate de beneficiar / coordonator = 1000 puncte / aplicatie
• În calitate de partener = 500 puncte / aplicaţie
Se acordă un coeficient de multiplicare de 1.5 pentru proiectele câstigate.
</t>
    </r>
    <r>
      <rPr>
        <b/>
        <u/>
        <sz val="10"/>
        <rFont val="Arial Narrow"/>
        <family val="2"/>
      </rPr>
      <t>Aplicatie la alte proiecte de cercetare (ERASMUS şi SEE (doar proiectele de cercetare), PN3, alte proiecte administrate de UEFISCDI, Academia Română, ANCS etc):</t>
    </r>
    <r>
      <rPr>
        <sz val="10"/>
        <rFont val="Arial Narrow"/>
        <family val="2"/>
      </rPr>
      <t xml:space="preserve">
• În calitate de beneficiar = 300 puncte / aplicatie
• În calitate de partener = 100 puncte / aplicaţie
Se acordă un coeficient de multiplicare de 1.5 pentru proiectele câstigate.</t>
    </r>
  </si>
  <si>
    <t>Finanțator</t>
  </si>
  <si>
    <t>Site www cu rezultatele competiției</t>
  </si>
  <si>
    <t>Data la care s-au afișat rezultatele</t>
  </si>
  <si>
    <t xml:space="preserve">Punctajul se acordă directorului de proiect. La decizia directorului, pe baza unei adrese scrise şi semnate, punctajul poate fi împărţit între director şi membrii proiectului. </t>
  </si>
  <si>
    <t>*Punctaj de referință</t>
  </si>
  <si>
    <t>Calitate ULBS 
(Beneficiar / coordonator)</t>
  </si>
  <si>
    <r>
      <rPr>
        <b/>
        <sz val="10"/>
        <rFont val="Arial Narrow"/>
        <family val="2"/>
      </rPr>
      <t>* Punctaj de referință:</t>
    </r>
    <r>
      <rPr>
        <sz val="10"/>
        <rFont val="Arial Narrow"/>
        <family val="2"/>
      </rPr>
      <t xml:space="preserve">
• Articol = 20 puncte 
Punctajul se împarte la numărul de autori cu afiliere la instituţiile de învăţământ şi cercetare din România, inclusiv la doctoranzi / studenţi; pentru autorii din străinătate sau autorii din mediul de afaceri, se menţionează în paranteză instituţia.
</t>
    </r>
    <r>
      <rPr>
        <b/>
        <sz val="10"/>
        <rFont val="Arial Narrow"/>
        <family val="2"/>
      </rPr>
      <t>Plafoane maxime anual:</t>
    </r>
    <r>
      <rPr>
        <sz val="10"/>
        <rFont val="Arial Narrow"/>
        <family val="2"/>
      </rPr>
      <t xml:space="preserve">
• 60 puncte / declarant</t>
    </r>
  </si>
  <si>
    <t>Volum / număr</t>
  </si>
  <si>
    <t>Site-ul revistei</t>
  </si>
  <si>
    <r>
      <rPr>
        <b/>
        <sz val="10"/>
        <rFont val="Arial Narrow"/>
        <family val="2"/>
      </rPr>
      <t>*Punctaj de referință:</t>
    </r>
    <r>
      <rPr>
        <sz val="10"/>
        <rFont val="Arial Narrow"/>
        <family val="2"/>
      </rPr>
      <t xml:space="preserve">
• Lucrare = 40 / 20 puncte pentru conferinţă în străinătate / ţară
• Experiment / demonstraţie / inovaţie etc = 20 puncte / eveniment (indiferent de numărul standurilor de prezentare în cadrul evenimentului). 
Punctajul se împarte la numărul de autori / numărul de membri în echipă, cu afiliere la instituţiile de învăţământ şi cercetare din România, inclusiv la doctoranzi / studenţi; pentru autorii din străinătate sau autorii din mediul de afaceri, se menţionează în paranteză instituţia.
</t>
    </r>
    <r>
      <rPr>
        <b/>
        <sz val="10"/>
        <rFont val="Arial Narrow"/>
        <family val="2"/>
      </rPr>
      <t>Plafoane maxime anual:</t>
    </r>
    <r>
      <rPr>
        <sz val="10"/>
        <rFont val="Arial Narrow"/>
        <family val="2"/>
      </rPr>
      <t xml:space="preserve">
• 60 puncte / declarant</t>
    </r>
  </si>
  <si>
    <t>I12 - Evenimente artistice (doar pentru domeniul Artele spectacolului), expoziţii (doar pentru domeniul Arte vizuale) şi concerte de muzică religioasă (doar pentru domeniul Teologie)</t>
  </si>
  <si>
    <t>I13 -  Evenimente sportive (doar pentru domeniul Sport)</t>
  </si>
  <si>
    <t xml:space="preserve">Numele și prenumele autorilor </t>
  </si>
  <si>
    <t>Titlul conferinței / Denumirea evenimentului</t>
  </si>
  <si>
    <t>Site www al conferinței / evenimentului</t>
  </si>
  <si>
    <t>Titlul articolului / Denumirea experimentului</t>
  </si>
  <si>
    <t xml:space="preserve">Data evenimentului </t>
  </si>
  <si>
    <r>
      <t xml:space="preserve">* </t>
    </r>
    <r>
      <rPr>
        <b/>
        <sz val="10"/>
        <rFont val="Arial Narrow"/>
        <family val="2"/>
        <charset val="238"/>
      </rPr>
      <t xml:space="preserve">Punctaje de referință:                                                                                                                                                                                                                                                                                                          
</t>
    </r>
    <r>
      <rPr>
        <sz val="10"/>
        <rFont val="Arial Narrow"/>
        <family val="2"/>
      </rPr>
      <t xml:space="preserve">• Articol în zona roşie / Q1 = 1500 de puncte
• Articol in zona galbenă / Q2 = 1000 de puncte
• Articol in AHCI &gt; 5 ani: 1200 puncte
Punctajul se împarte la numărul de autori cu afiliere la instituţiile de învăţământ şi cercetare din România, inclusiv la doctoranzi / studenţi. Punctajul NU se împarte cu autorii din străinătate sau cu autorii din mediul de afaceri (pentru acești autori se menţionează în paranteză instituţia de proveniență).
</t>
    </r>
  </si>
  <si>
    <r>
      <t xml:space="preserve">Articole încadrate “document type” ca </t>
    </r>
    <r>
      <rPr>
        <b/>
        <sz val="10"/>
        <rFont val="Arial Narrow"/>
        <family val="2"/>
        <charset val="238"/>
      </rPr>
      <t>“Article” sau „Review”</t>
    </r>
    <r>
      <rPr>
        <sz val="10"/>
        <rFont val="Arial Narrow"/>
        <family val="2"/>
      </rPr>
      <t xml:space="preserve"> în reviste cotate WoS TR - Web of Science Thomson Reuters (SCIE - Science Citation Index Expanded şi SSCI - Social Sciences Citation Index, din ”zona gri”/ Q3, Q4, în conformitate cu Lista UEFISCDI a revistelor încadrate pe subdomenii ştiinţifice, respectiv în reviste AHCI - Arts &amp; Humanities Citation Index cu o vechime mai mică de 5 ani în Web of Science Core Collection.</t>
    </r>
  </si>
  <si>
    <t>Tipul revistei zona gri /Q3, Q4; AHCI&lt;5ani)</t>
  </si>
  <si>
    <t>Tipul revistei (zona rosie/Q1; zona galbena/Q2; AHCI&gt;5ani)</t>
  </si>
  <si>
    <r>
      <t>I.1 - Articol în revistă WoS</t>
    </r>
    <r>
      <rPr>
        <b/>
        <sz val="12"/>
        <color indexed="8"/>
        <rFont val="Arial Narrow"/>
        <family val="2"/>
      </rPr>
      <t>: SCIS, SSCI situată în ”zona r</t>
    </r>
    <r>
      <rPr>
        <b/>
        <sz val="12"/>
        <rFont val="Arial Narrow"/>
        <family val="2"/>
      </rPr>
      <t>osie” / Q1, ”zona galbenă” / Q2, re</t>
    </r>
    <r>
      <rPr>
        <b/>
        <sz val="12"/>
        <color indexed="8"/>
        <rFont val="Arial Narrow"/>
        <family val="2"/>
      </rPr>
      <t>spectiv AHCI &gt; 5 ani</t>
    </r>
  </si>
  <si>
    <r>
      <t xml:space="preserve">Articole încadrate “document type” ca </t>
    </r>
    <r>
      <rPr>
        <b/>
        <sz val="10"/>
        <rFont val="Arial Narrow"/>
        <family val="2"/>
        <charset val="238"/>
      </rPr>
      <t>“Article” sau „Review”</t>
    </r>
    <r>
      <rPr>
        <sz val="10"/>
        <rFont val="Arial Narrow"/>
        <family val="2"/>
      </rPr>
      <t xml:space="preserve"> în reviste cotate WoS (Web of Science) - SCIE - Science Citation Index Expanded şi SSCI - Social Sciences Citation Index), din</t>
    </r>
    <r>
      <rPr>
        <b/>
        <sz val="10"/>
        <rFont val="Arial Narrow"/>
        <family val="2"/>
      </rPr>
      <t xml:space="preserve"> ”zona roşie”/Q1</t>
    </r>
    <r>
      <rPr>
        <sz val="10"/>
        <rFont val="Arial Narrow"/>
        <family val="2"/>
      </rPr>
      <t>, şi</t>
    </r>
    <r>
      <rPr>
        <b/>
        <sz val="10"/>
        <rFont val="Arial Narrow"/>
        <family val="2"/>
      </rPr>
      <t xml:space="preserve"> ”zona galbenă”/Q2</t>
    </r>
    <r>
      <rPr>
        <sz val="10"/>
        <rFont val="Arial Narrow"/>
        <family val="2"/>
      </rPr>
      <t xml:space="preserve"> în conformitate cu Listele UEFISCDI a revistelor încadrate pe subdomenii ştiinţifice, respectiv în reviste AHCI - Arts &amp; Humanities Citation Index cu o vechime de cel puţin 5 ani în Web of Science Core Collection, în conformitate cu Lista UEFISCDI a revistelor a revistelor indexate in AHCI.</t>
    </r>
  </si>
  <si>
    <r>
      <t>I.2- Articol în revistă cotată WoS</t>
    </r>
    <r>
      <rPr>
        <b/>
        <sz val="12"/>
        <color indexed="8"/>
        <rFont val="Arial Narrow"/>
        <family val="2"/>
      </rPr>
      <t>: SCIS, SSCI – „zona gri”/ Q3, Q4 şi respectiv AHCI &lt; 5 ani, conform listelor UEFISCDI</t>
    </r>
  </si>
  <si>
    <t>I.3 - Articol în revistă din bazele de date Master Journal List (inclusiv Emerging Sources Citation Index - ESCI) şi 
articol în revistă indexată SCOPUS.</t>
  </si>
  <si>
    <t xml:space="preserve">Articole publicate în reviste din bazele de date: Master Journal List , inclusiv in Emerging Sources Citation Index (http://mjl.clarivate.com); SCOPUS (https://www.scopus.com/); </t>
  </si>
  <si>
    <t>I.4 - Articol în volum de conferinţă (proceedings) indexat Conference Proceeding Citation Index - CPCI; alte tipuri de publicaţii din WoS</t>
  </si>
  <si>
    <r>
      <t xml:space="preserve">La acest indicator se punctează şi articolele în reviste indexate WoS sau în reviste din baza de date Master Journal List care </t>
    </r>
    <r>
      <rPr>
        <b/>
        <sz val="10"/>
        <rFont val="Arial Narrow"/>
        <family val="2"/>
        <charset val="238"/>
      </rPr>
      <t>nu se încadrează</t>
    </r>
    <r>
      <rPr>
        <sz val="10"/>
        <rFont val="Arial Narrow"/>
        <family val="2"/>
      </rPr>
      <t xml:space="preserve"> in document type ca „article” sau „review”.</t>
    </r>
  </si>
  <si>
    <t>Facultate:</t>
  </si>
  <si>
    <t>Cd doc: 500
Prof: 350
Conf: 300
Lect/Șl: 250
Asistent 200</t>
  </si>
  <si>
    <t>Nr. crt.</t>
  </si>
  <si>
    <t>Punctaj de referinta cf grad didactic</t>
  </si>
  <si>
    <t>I1</t>
  </si>
  <si>
    <t>I2</t>
  </si>
  <si>
    <t>I3</t>
  </si>
  <si>
    <t>I4</t>
  </si>
  <si>
    <t>I5</t>
  </si>
  <si>
    <t>I6</t>
  </si>
  <si>
    <t>I7</t>
  </si>
  <si>
    <t>I8</t>
  </si>
  <si>
    <t>I9</t>
  </si>
  <si>
    <t>I10</t>
  </si>
  <si>
    <t>I11</t>
  </si>
  <si>
    <t>I12</t>
  </si>
  <si>
    <t>I13</t>
  </si>
  <si>
    <t>I14</t>
  </si>
  <si>
    <t>I15</t>
  </si>
  <si>
    <t>I16</t>
  </si>
  <si>
    <t>I17</t>
  </si>
  <si>
    <t>I18</t>
  </si>
  <si>
    <t>I19</t>
  </si>
  <si>
    <t>I20</t>
  </si>
  <si>
    <t xml:space="preserve">TOTAL </t>
  </si>
  <si>
    <t>TOTAL din baza 
(I1 ...I20)</t>
  </si>
  <si>
    <t>Diferenta total-total baza</t>
  </si>
  <si>
    <t>Numar cadre didactice centralizator facultate:</t>
  </si>
  <si>
    <t>Numar cadre didactice verficate:</t>
  </si>
  <si>
    <t>Diferenta:</t>
  </si>
  <si>
    <t>Numele și prenumele Declarant</t>
  </si>
  <si>
    <t xml:space="preserve">Se verifica prin lista comitetului editorial al revistei, afişată pe site-ul revistei. </t>
  </si>
  <si>
    <t>Grad didactic la 01.01.2017</t>
  </si>
  <si>
    <t>Cd doc
Prof
Conf
Lect/Șl
Asist</t>
  </si>
  <si>
    <t>Atentie! 
Plafon maxim!</t>
  </si>
  <si>
    <t>WOS Accession Number</t>
  </si>
  <si>
    <t>Factor de impact revistă</t>
  </si>
  <si>
    <t>ISSN revistă</t>
  </si>
  <si>
    <t>Factor de impact</t>
  </si>
  <si>
    <r>
      <t xml:space="preserve">* </t>
    </r>
    <r>
      <rPr>
        <b/>
        <sz val="10"/>
        <rFont val="Arial Narrow"/>
        <family val="2"/>
        <charset val="238"/>
      </rPr>
      <t xml:space="preserve">Punctaje de referință:                                                                                                                                                                                                                                                                                                             
</t>
    </r>
    <r>
      <rPr>
        <sz val="10"/>
        <rFont val="Arial Narrow"/>
        <family val="2"/>
      </rPr>
      <t xml:space="preserve">• Articol = 500 de puncte
Punctajul se împarte la numărul de autori cu afiliere la instituţiile de învăţământ şi cercetare din România, inclusiv la doctoranzi / studenţi. Punctajul NU se împarte cu autorii din străinătate sau cu autorii din mediul de afaceri (pentru acești autori se menţionează în paranteză instituţia de proveniență).
</t>
    </r>
  </si>
  <si>
    <r>
      <t xml:space="preserve">* </t>
    </r>
    <r>
      <rPr>
        <b/>
        <sz val="10"/>
        <rFont val="Arial Narrow"/>
        <family val="2"/>
        <charset val="238"/>
      </rPr>
      <t xml:space="preserve">Punctaje de referință:                                                                                                                                                                                                                                                                                                             
</t>
    </r>
    <r>
      <rPr>
        <sz val="10"/>
        <rFont val="Arial Narrow"/>
        <family val="2"/>
      </rPr>
      <t xml:space="preserve">• Articol = 100 de puncte
Punctajul se împarte la numărul de autori cu afiliere la instituţiile de învăţământ şi cercetare din România, inclusiv la doctoranzi / studenţi. Punctajul NU se împarte cu autorii din străinătate sau cu autorii din mediul de afaceri (pentru acești autori se menţionează în paranteză instituţia de proveniență).
</t>
    </r>
  </si>
  <si>
    <t>Bogdan Laurean</t>
  </si>
  <si>
    <t>FING4</t>
  </si>
  <si>
    <t>Prof</t>
  </si>
  <si>
    <t>AUTOMATIZĂRI</t>
  </si>
  <si>
    <t>Bogdan, L., Tera, M.</t>
  </si>
  <si>
    <t>FING 4</t>
  </si>
  <si>
    <t>Universităţii "Lucian Blaga" din Sibiu</t>
  </si>
  <si>
    <t>ISBN 978-606-12-1518-8</t>
  </si>
  <si>
    <t>Dec.</t>
  </si>
  <si>
    <t>INTERNATIONAL CONFERENCE ON SMART SYSTEMS IN ALL FIELDS OF THE LIFE, AEROSPACE, ROBOTICS, MECHANICAL ENGINEERING, MANUFACTURING SYSTEMS, BIOMECHATRONICS, NEUROREHABILITATION, ICMERA 2017, Bucharest, Romania</t>
  </si>
  <si>
    <t xml:space="preserve">OPTIROB International Conference in the world. Design, Modeling and Optimization in the field of Aerospace, Robotics, Manufacturing Systems, Mechanical Engineering, Power Energy Engineering, Materials Engineering and Neurorehabilitation. OPTIROB 2017 the 12-th Edition, </t>
  </si>
  <si>
    <t>http://www.icmera.com/#!technical-committee</t>
  </si>
  <si>
    <t>http://www.optirob.com/#!international-committee</t>
  </si>
  <si>
    <t>Breaz Radu</t>
  </si>
  <si>
    <t>Cd doc</t>
  </si>
  <si>
    <t>Considerations Regarding CAM Techniques for Robot Milling</t>
  </si>
  <si>
    <t>Breaz R., Racz G., Bologa O., Tera M.</t>
  </si>
  <si>
    <t xml:space="preserve">Academic Journal of manufacturing Engineering </t>
  </si>
  <si>
    <t xml:space="preserve">ISSN: 1583-7904 </t>
  </si>
  <si>
    <t>http://www.auif.utcluj.ro/images/AJME_15_3/L4</t>
  </si>
  <si>
    <t>23-28</t>
  </si>
  <si>
    <t>5-axes modular CNC machining center</t>
  </si>
  <si>
    <t>articol</t>
  </si>
  <si>
    <t>Breaz R., Racz G., Bologa O. / (ULBS)</t>
  </si>
  <si>
    <t>21st Innovative Manufacturing Engineering &amp; Energy International Conference – IManE&amp;E 2017</t>
  </si>
  <si>
    <t>https://doi.org/10.1051/matecconf/201711206004</t>
  </si>
  <si>
    <t>Lucrarile editiilor din 2009-2016 au fost indexate ISI Proceedings</t>
  </si>
  <si>
    <t>http://www.imane.ro/</t>
  </si>
  <si>
    <t>Using the modern CNC controllers capabilities for estimating the machining forces during the milling process</t>
  </si>
  <si>
    <t>Breaz R., Racz G. / (ULBS)</t>
  </si>
  <si>
    <t>Modern Technologies in Manufacturing (MTeM 2017 - AMaTUC)</t>
  </si>
  <si>
    <t xml:space="preserve">ISBN:978-2-7598-9027-9 / ISSN: 2261-236X </t>
  </si>
  <si>
    <t xml:space="preserve">DOI: 10.1051/matecconf/201713704003 </t>
  </si>
  <si>
    <t xml:space="preserve">WOS:000426604200051 </t>
  </si>
  <si>
    <t>http://www.mtem.utcluj.ro/</t>
  </si>
  <si>
    <t xml:space="preserve">Selecting between CNC milling, robot milling and DMLS processes using a combined AHP and fuzzy approach </t>
  </si>
  <si>
    <t>Breaz R., Bologa O., Racz G. / (ULBS)</t>
  </si>
  <si>
    <t>http://itqm-meeting.org/2017 (publicate in Procedia Computer Science, revista de proceedings-uri indexata ISI Proceedings si Scopus)</t>
  </si>
  <si>
    <t xml:space="preserve">ISSN: 1877-0509 </t>
  </si>
  <si>
    <t>796-803</t>
  </si>
  <si>
    <t>https://doi.org/10.1016/j.procs.2017.11.439</t>
  </si>
  <si>
    <t>Selecting industrial robots for milling applications using AHP</t>
  </si>
  <si>
    <t>346-353</t>
  </si>
  <si>
    <t>https://doi.org/10.1016/j.procs.2017.11.379</t>
  </si>
  <si>
    <t>Considerations regarding the use of technological equipment for indexed and continuous multi-axes machining</t>
  </si>
  <si>
    <t>Breaz R., Tera M. / (ULBS)</t>
  </si>
  <si>
    <t>MATEC Web of Conferences, 8th International Conference on Manufacturing Science and Education – MSE 2017 “Trends in New Industrial Revolution”</t>
  </si>
  <si>
    <t>eISSN: 2261-236X</t>
  </si>
  <si>
    <t>Scopus</t>
  </si>
  <si>
    <t>https://www.matec-conferences.org/articles/matecconf/abs/2017/35/matecconf_mse2017_08003/matecconf_mse2017_08003.html</t>
  </si>
  <si>
    <t xml:space="preserve">The implementation of a modular open architecture PC-based CNC system used as a research and education equipment </t>
  </si>
  <si>
    <t>Breaz R.E, Racz, S.G.Tera M., Crenganiș, M. / (ULBS)</t>
  </si>
  <si>
    <t>Proceedings in Manufacturing Systems</t>
  </si>
  <si>
    <t>Volume 12</t>
  </si>
  <si>
    <t>Issue 2</t>
  </si>
  <si>
    <t xml:space="preserve">ISSN 2067-9238 </t>
  </si>
  <si>
    <t>53-58</t>
  </si>
  <si>
    <t>Index Copernicus, Ulrichs Web, ProQuest</t>
  </si>
  <si>
    <t>http://www.icmas.eu/Journal_archive_files/Vol_12-Issue2_2017_PDF/53-58_BREAZ_2017.pdf</t>
  </si>
  <si>
    <t>Considerations regarding the incremental forming process in manufacturig</t>
  </si>
  <si>
    <t>Tera M., Breaz R. / (ULBS)</t>
  </si>
  <si>
    <t>85-90</t>
  </si>
  <si>
    <t>www.icmas.eu/Journal_archive_files/Vol_12-Issue2_2017_PDF/85-90_TERA.pdf</t>
  </si>
  <si>
    <t>Oleksik V., Breaz R.E., Pascu A.M. / (ULBS)</t>
  </si>
  <si>
    <t>Finite element mothod simulation for rectangular parts obtained by incremental sheet metal forming process</t>
  </si>
  <si>
    <t>Tomasz Trzepiecinski, Tomasz Malinowski, Tomasz Pieja, Experimental and numerical analysis of industrial warm forming of stainless steel sheet, Journal of Manufacturing Processes, Volume 30, December 2017, Pages 532-540, jurnal zona galbena (Q2), IF 2.322</t>
  </si>
  <si>
    <t>https://doi.org/10.1016/j.jmapro.2017.10.028</t>
  </si>
  <si>
    <t>WoS / WOS:000418212100051 Scopus</t>
  </si>
  <si>
    <t>Bologa O., Breaz R.E., Racz, S.G.</t>
  </si>
  <si>
    <t>A Fuzzy-based Decision Support Tool for Engineering Curriculum Design</t>
  </si>
  <si>
    <t>Ioan Dzitac, Florin Gheorghe Filip, Misu-Jan Manolescu, Fuzzy Logic Is Not Fuzzy: World-renowned Computer Scientist Lotfi A. Zadeh, INTERNATIONAL JOURNAL OF COMPUTERS COMMUNICATIONS &amp; CONTROL, Volume: 12  Issue: 6  Pages: 748-789, jurnal indexat ISI (Q3)</t>
  </si>
  <si>
    <t>http://www.univagora.ro/jour/index.php/ijccc/article/download/3111/pdf</t>
  </si>
  <si>
    <t>WoS / WOS:000417397400001</t>
  </si>
  <si>
    <t>Breaz, R.E., Bologa, O.C., Oleksik, V., Racz, G.S. / (ULBS)</t>
  </si>
  <si>
    <t>Computer simulation for the study of CNC feed drives dynamic behavior and accuracy</t>
  </si>
  <si>
    <t>Syed Hassaan Ahmed, Nauman Razzaq, Zaman Malik, Umair Qadeer,Iqra Sarfraz, Aasim Sharif, Design &amp; fabrication of MATLAB based solar powered CNC machine, 3rd IEEE International Conference on Control Science and Systems Engineering (ICCSSE), B 265-268, Beijing, China, August 2017</t>
  </si>
  <si>
    <t>https://doi.org/10.1109/CCSSE.2017.8087937</t>
  </si>
  <si>
    <t>WoS / WOS:000417432300055</t>
  </si>
  <si>
    <t xml:space="preserve">Computer simulation for the study of CNC feed drives dynamic behavior and accuracy </t>
  </si>
  <si>
    <t>Hatefi Shahrokh, Ghahraei Omid, Bahraminejad Behzad, Design and Development of a Novel Multi-Axis Automatic Controller for Improving Accuracy in CNC Applications, Majlesi Journal of Electrical Engineering, Vol. 11, No. 1, 19-24, March 2017, Isfahan, Iran</t>
  </si>
  <si>
    <t>http://mjee.iaumajlesi.ac.ir/index/index.php/ee/article/view/1842</t>
  </si>
  <si>
    <t>Breaz, R.-E., Racz, G.-S., Bologa, O.C., Oleksik, V.Ş. / (ULBS)</t>
  </si>
  <si>
    <t xml:space="preserve">Motion control of medium size CNC machine-tools - A hands-on approach </t>
  </si>
  <si>
    <t>Crenganis M., Breaz R., Racz G., Bologa O. / ULBS</t>
  </si>
  <si>
    <t>The inverse kinematics solutions of a 7 DOF robotic arm using Fuzzy Logic</t>
  </si>
  <si>
    <t>Takeshi Morishita, Osamu Tojo, Integer inverse kinematics for arm control of a compact autonomous robot, ARTIFICIAL LIFE AND ROBOTICS,  Volume: 22,  Issue: 4, Pages: 435-442</t>
  </si>
  <si>
    <t>https://link.springer.com/article/10.1007/s10015-017-0379-9</t>
  </si>
  <si>
    <t>WoS / WOS:000416708500005</t>
  </si>
  <si>
    <t>Rogelio Jayson P., Baldovino Renann G., Limson Allan John S., Liza, Fred P., Puerto, Jonathan Q., An Low-Cost Integrated Control System for the 3-Axis Computer Numerical Control (CNC) Router Machine, Advanced Science Letters, Volume 23, Number 5, May 2017, pp. 4388-4391(4)</t>
  </si>
  <si>
    <t>https://doi.org/10.1166/asl.2017.8863</t>
  </si>
  <si>
    <t>Breaz, R.E., Bologa, O.C., Biriş, C., Racz, G., Gîrjob, C., Oleksik, V. / (ULBS)</t>
  </si>
  <si>
    <t xml:space="preserve">Method for improving the contouring accuracy for CNC profiling machines at the shop floor level </t>
  </si>
  <si>
    <t>Oleksik, V., Bologa, O., Breaz, R., Racz, G. / (ULBS)</t>
  </si>
  <si>
    <t>Amala Justus Selvam, M., Velu, R., Dheerankumar, T., Study of the influence of the process variables on formability and strain distribution in incremental sheet metal working of AA 1050 sheets, Lecture Notes in Mechanical Engineering, Volume Part F9, Springer, 2017, Pages 493-505</t>
  </si>
  <si>
    <t>https://doi.org/10.1007/978-981-10-1771-1_53</t>
  </si>
  <si>
    <t>Crenganis M., Breaz R., Racz G., Bologa O. / (ULBS)</t>
  </si>
  <si>
    <t>D. D. Ligutan, L. J. S. Cruz, M. C. D. P. Del Rosario, J. N. S. Kudhal, A. C. Abad and E. P. Dadios, Design and implementation of a fuzzy logic-based joint controller on a 6-DOF robot arm with machine vision feedback, 2017 Computing Conference, London, 2017, 249-257</t>
  </si>
  <si>
    <t>doi: 10.1109/SAI.2017.8252111</t>
  </si>
  <si>
    <t>IEEE Explore</t>
  </si>
  <si>
    <t>Bologa O., Breaz R.E, Racz S.G., Crenganiș M. / (ULBS)</t>
  </si>
  <si>
    <t xml:space="preserve">Decision-making tool for moving from 3-axes to 5-axes CNC machine-tool </t>
  </si>
  <si>
    <t>Sohil S. Patel, Kumar S. Naidu, Yogendra U. Singh, The Study and Add Portable Rotary 4th Axis on 3-Axis CNC Milling Machine, International Journal of Scientific Research in Engineering (IJSRE) Vol. 1 (3), 94-103, March, 2017</t>
  </si>
  <si>
    <t>http://ijsre.in/Vol-1/Issue-3/15.pdf</t>
  </si>
  <si>
    <t>Index Copernicus, ProQuest, Google Scholar, DOAJ</t>
  </si>
  <si>
    <t>Blaga A., Bologa O., Oleksik V., Breaz R. / (ULBS)</t>
  </si>
  <si>
    <t>Influence of tool path on main strains, thickness reduction and forces in single point incremental forming process</t>
  </si>
  <si>
    <t>Deepak, Sanjeet Singh, A Review on Computer Aided Manufacturing Factors Affecting Reduction of Surface Roughness and Thickness in Incremental Sheet Forming Process, International Research Journal of Engineering and Technology (IRJET), Volume: 04 Issue: 07, July -2017, 1474-1478</t>
  </si>
  <si>
    <t>https://www.irjet.net/archives/V4/i7/IRJET-V4I7314.pdf</t>
  </si>
  <si>
    <t>Index Copernicus, Google Scholar</t>
  </si>
  <si>
    <t>Chera I., Bologa O., Racz G., Breaz R., Crenganiș M. / (ULBS)</t>
  </si>
  <si>
    <t>FEM researches regarding incremental forming process</t>
  </si>
  <si>
    <t>Michael Miguel Furlanetti, Estudo do comportamento das deformações em flanges obtidos pelo processo de estampagem incremental através de elementos finitos e projeto de um suporte modular, Master's Dissertation, Escola de Engenharia de São Carlos, Digital Library of Theses and Dissertations of USP, Brasil, 2017</t>
  </si>
  <si>
    <t>http://www.teses.usp.br/teses/disponiveis/18/18145/tde-30112017-165852/publico/DissertFurlanettiMichaelMiguelCorrig.pdf</t>
  </si>
  <si>
    <t>Google Scholar</t>
  </si>
  <si>
    <t>Biris, C., Breaz, R.E., Girjob, C., Chicea, A. / (ULBS)</t>
  </si>
  <si>
    <t>Researches regarding optimising the contouring precision of CNC laser cutting machines</t>
  </si>
  <si>
    <t>Yeh S.-S., Lee, J.-I., Optimal tuning of control gains for rigid tapping processes using a learning automata methodology, 2015 IEEE Congress on Evolutionary Computation, CEC 2015 – Proceedings, 10 September 2015, Article number 7257296, Pages 3248-3255, Sendai; Japan; 25-28 May 2015</t>
  </si>
  <si>
    <t xml:space="preserve">DOI: 10.1109/CEC.2015.7257296 </t>
  </si>
  <si>
    <t xml:space="preserve">Chicea A.L., Breaz R.E., Girjob C., Biris C., Bologa O. / (ULBS) </t>
  </si>
  <si>
    <t>Combining Engineering and Medical Knowledge for Manufacturing Medical Devices Using CAD/CAE/CAM Techniques</t>
  </si>
  <si>
    <t>Tera, M. The Competences Required for Manufacturing Engineers to Manage the Industrial Implementation of The Incremental Forming Process, 9th International Technology, Education and Development Conference (INTED), Madrid, Spain, March, 2-4, 2015</t>
  </si>
  <si>
    <t>https://library.iated.org/view/TERA2015COM</t>
  </si>
  <si>
    <t xml:space="preserve">WoS / WOS:000398586305007 </t>
  </si>
  <si>
    <t>Muresan G., (UTCN), Morar L. (UTCN), Breaz, R.E. (ULBS)</t>
  </si>
  <si>
    <t>Teaching CAM Techniques and CNC Programming In Technical Universities - An Integrated Approach</t>
  </si>
  <si>
    <t>Breaz Radu-Eugen</t>
  </si>
  <si>
    <t>2017 IEEE/ASME International Conference on Advanced Intelligent Mechatronics (AIM 2017), lucrarea: Jui Hsu, Eiichi Yoshida, Kensuke Harada, Abderrahmane Kheddar
Self-locking Underactuated Mechanism for Robotic Gripper</t>
  </si>
  <si>
    <t>http://www.aim2018.org/ (site-ul se modifica anual, in 2017 a fost http://www.aim2017.org/)</t>
  </si>
  <si>
    <t>28.03.2017</t>
  </si>
  <si>
    <t>8th International Conference on Manufacturing Science and Education MSE 2017</t>
  </si>
  <si>
    <t>http://conferences.ulbsibiu.ro/mse/2017/index.htm</t>
  </si>
  <si>
    <t xml:space="preserve">International Conference on Manufacturing Systems ICMaS 2017 </t>
  </si>
  <si>
    <t>http://edition2017.icmas.eu/</t>
  </si>
  <si>
    <t>Standuri mecatronice demonstrative</t>
  </si>
  <si>
    <t>Noaptea cercetătorilor</t>
  </si>
  <si>
    <t>https://www.noapteacercetatorilor.eu/sibiu</t>
  </si>
  <si>
    <t>29 septembrie 2017</t>
  </si>
  <si>
    <t>TEHNOLOGII DE FABRICARE INTELIGENTE PENTRU PRODUCTIA AVANSATA A PIESELOR DIN INDUSTRIILE DE AUTOMOBILE SI AERONAUTICA / 
PN-III-P1-1.2-PCCDI-2017-0446</t>
  </si>
  <si>
    <t xml:space="preserve">Proiecte complexe realizate în consorţii CDI (PCCDI) /  PN-III-P1-1.2-PCCDI-2017 </t>
  </si>
  <si>
    <t>Partener</t>
  </si>
  <si>
    <t>Racz Gabriel / director program ULBS</t>
  </si>
  <si>
    <t>https://uefiscdi.ro/resource-87282?&amp;wtok=137b85a8bc1076d70f4d4bfbbe83313e41fa48bf&amp;wtkps=XY9bDoIwEEX30m/BzlRsHfZgTFwBoQWqPJSCBIx7t4CJ0b+byTn3ZhKS9HQUERu6a+lYbAkE8gNKFTsSxJzVzKcdEAPpisTwUWAHY3bfy6LqVGKrJoAirac8CwDEJZuGWfC8ZWsFKvFJqV4XQM6EJKb1rT6dt0JyVKh4pGYQvfu9bBAgEr4ZlhaIFuv45wD3Oz8g+pfMsutT1ei+NGHT5mFvMutSbcOHNUOYtJ1Nm5LFrzc=&amp;wchk=0a0ddbcaffb26ca7147b19370cd545f42d938817</t>
  </si>
  <si>
    <t>decembrie 2017</t>
  </si>
  <si>
    <t>Racz Gabriel</t>
  </si>
  <si>
    <t>Oleksik Valentin</t>
  </si>
  <si>
    <t>CONSIDERATIONS REGARDING CAM TECHNIQUES FOR ROBOT MILLING</t>
  </si>
  <si>
    <t>BREAZ, Radu-Eugen; RACZ, Sever-Gabriel; BOLOGA, Octavian-Constantin; TERA, Melania / (ULBS)</t>
  </si>
  <si>
    <t>Academic Journal of Manufacturing Engineering</t>
  </si>
  <si>
    <t>ISSN 1583-7904</t>
  </si>
  <si>
    <t>Experimental and numerical investigations of the steel sheets formability with hydroforming</t>
  </si>
  <si>
    <t>Radu Vasile, Sever-Gabriel Racz and Octavian Bologa / (ULBS)</t>
  </si>
  <si>
    <t>The 4th International Conference on Computing and Solutions in Manufacturing Engineering 2016 – CoSME’16 / MATEC Web Conf.
Volume 94</t>
  </si>
  <si>
    <t>https://doi.org/10.1051/matecconf/20179402016</t>
  </si>
  <si>
    <t>http://itmi.unitbv.ro/index.php?option=com_content&amp;view=article&amp;id=174</t>
  </si>
  <si>
    <t>Researches regarding the reducing of burr size by optimising the cutting parameters on a CNC milling machine</t>
  </si>
  <si>
    <t>Cristina Biriş,  Gabriel Racz / (ULBS)</t>
  </si>
  <si>
    <t>https://doi.org/10.1051/matecconf/201711201006</t>
  </si>
  <si>
    <t>Radu EugenBreaz, OctavianBologa, Sever GabrielRacz / (ULBS)</t>
  </si>
  <si>
    <t>Procedia Computer Science, nr. 122</t>
  </si>
  <si>
    <t>ISSN: 1877-0509</t>
  </si>
  <si>
    <t>https://www.sciencedirect.com/science/article/pii/S1877050917326224</t>
  </si>
  <si>
    <t>Selecting between CNC milling, robot milling and DMLS processes using a combined AHP and fuzzy approach</t>
  </si>
  <si>
    <t>https://www.sciencedirect.com/science/article/pii/S187705091732687X</t>
  </si>
  <si>
    <t>APPLICATION OF MODERN EXPERIMENTAL STRATEGY FOR PARAMETERS OF A RECONFIGURABLE DIE</t>
  </si>
  <si>
    <t>Volar, D M; Bologa, O; Crenganiş, M; Racz, S G. / (ULBS)</t>
  </si>
  <si>
    <t>Bulletin of the Transilvania University of Brasov. Engineering Sciences. Series I; Brasov Vol. 10, Iss. 2,  (2017): 113-120.</t>
  </si>
  <si>
    <t>ISSN 2065-2119</t>
  </si>
  <si>
    <t>113-120</t>
  </si>
  <si>
    <t>Proquest</t>
  </si>
  <si>
    <t>https://search.proquest.com/openview/35ebcca2ea5b53945805caa6d44b95b9/1?pq-origsite=gscholar&amp;cbl=105974</t>
  </si>
  <si>
    <t>Study of the Formability of Laminated Lightweight Metallic Materials</t>
  </si>
  <si>
    <t>C Girjob, G Racz / (ULBS)</t>
  </si>
  <si>
    <t>Hocine Chalal (ENSAM Metz - Franta), Sever-Gabriel Racz, Tudor Balan (ENSAM Metz - Franta)</t>
  </si>
  <si>
    <t>Springback of thick sheet AHSS subject to bending under tension</t>
  </si>
  <si>
    <t>D.M.Neto, M.C.Oliveira, A.D.Santos, J.L.Alves, L.F.Menezes, Influence of boundary conditions on the prediction of springback and wrinkling in sheet metal forming, International Journal of Mechanical Sciences
Volume 122, March 2017, Pages 244-254, https://doi.org/10.1016/j.ijmecsci.2017.01.037</t>
  </si>
  <si>
    <t>https://www.sciencedirect.com/science/article/pii/S0020740316304283</t>
  </si>
  <si>
    <t>WoS</t>
  </si>
  <si>
    <t>P Zhang, M Pereira, B Rolfe, W Daniel and M Weiss, Deformation in Micro Roll Forming of Bipolar Plate, IOP Conf. Series: Journal of Physics: Conf. Series 896 (2017) 012115 doi :10.1088/1742-6596/896/1/012115</t>
  </si>
  <si>
    <t>http://iopscience.iop.org/article/10.1088/1742-6596/896/1/012115/meta</t>
  </si>
  <si>
    <t>J.Ayllón, V.Miguela, A.Martinez, J.L.Rodríguez-Alcaraz, J.Coello, Modelization of bending under tension tests with application to the SPIF processes, Procedia Manufacturing
Volume 13, 2017, Pages 299-306, https://doi.org/10.1016/j.promfg.2017.09.076</t>
  </si>
  <si>
    <t>https://www.sciencedirect.com/science/article/pii/S2351978917307114</t>
  </si>
  <si>
    <t xml:space="preserve">TiagoGomes, F.J.G.Silva, R.D.G.S.Campilho, Reducing the Simulation Cost on Dual-phase Steel Stamping Process, Procedia Manufacturing
Volume 11, 2017, Pages 474-481, https://doi.org/10.1016/j.promfg.2017.07.138 </t>
  </si>
  <si>
    <t>https://www.sciencedirect.com/science/article/pii/S2351978917303426</t>
  </si>
  <si>
    <t>Tomasz Trzepiecinski and Hirpa G. Lemu, Prediction of springback in V-die air bending process by using finite element method, MATEC Web Conf.
Volume 121, 2017
8th International Conference on Manufacturing Science and Education – MSE 2017 “Trends in New Industrial Revolution”,  https://doi.org/10.1051/matecconf/201712103023</t>
  </si>
  <si>
    <t>https://www.matec-conferences.org/articles/matecconf/abs/2017/35/matecconf_mse2017_03023/matecconf_mse2017_03023.html</t>
  </si>
  <si>
    <t>Wang, J. and Ma, Z., "Study on the Springback Accuracy of Tailor-Welded Front Rail Inner Panel Based on Variable Blank Holder Force," SAE Technical Paper 2017-01-5007, 2017, https://doi.org/10.4271/2017-01-5007</t>
  </si>
  <si>
    <t>https://www.sae.org/publications/technical-papers/content/2017-01-5007/</t>
  </si>
  <si>
    <t>SAE Tehnical Paper https://www.sae.org/publications/technical-papers/</t>
  </si>
  <si>
    <t>Claudia Girjob, Cercetari privind imbunatatirea comportarii la deformare plastica a materialelor metalice cu plasticitate scazuta, Buletinul AGIR, ISSN: 2247-3548, 4/2017, 154-159</t>
  </si>
  <si>
    <t>http://www.agir.ro/buletine/2930.pdf</t>
  </si>
  <si>
    <t xml:space="preserve"> INDEX COPERNICUS INTERNATIONAL, ACADEMIC KEYS, getCITED</t>
  </si>
  <si>
    <t>V Oleksik, A Pascu, C Deac, R Fleacă, O Bologa, G Racz / (ULBS)</t>
  </si>
  <si>
    <t>Experimental study on the surface quality of the medical implants obtained by single point incremental forming</t>
  </si>
  <si>
    <t>Mulay A., Ben BS., Ismail S., Kocanda A., Experimental Investigation and Modeling of Single Point Incremental Forming for AA5052-H32 Aluminum Alloy, Arabian Journal for Science and Engineering,
November 2017, Volume 42, Issue 11, pp 4929–4940</t>
  </si>
  <si>
    <t>https://link.springer.com/article/10.1007/s13369-017-2746-1</t>
  </si>
  <si>
    <t>probabil WoS</t>
  </si>
  <si>
    <t>Manish Oraona, Vinay Sharma, Investigation of Electromagnetic Radiation Emission during Sheet Metal Incremental Micro Forming, Materials Research
Print version ISSN 1516-1439, On-line version ISSN 1980-5373</t>
  </si>
  <si>
    <t>http://www.scielo.br/scielo.php?pid=S1516-14392017005067106&amp;script=sci_arttext</t>
  </si>
  <si>
    <t>Scielo
http://dx.doi.org/10.1590/1980-5373-mr-2017-0623</t>
  </si>
  <si>
    <t xml:space="preserve">Daniel Nasulea, Gheorghe Oancea, Incremental deformation: A literature review, MATEC Web Conf.
Volume 121, 2017,  
</t>
  </si>
  <si>
    <t>https://www.matec-conferences.org/articles/matecconf/abs/2017/35/matecconf_mse2017_03017/matecconf_mse2017_03017.html</t>
  </si>
  <si>
    <t>MATEC Web of Conferences
https://doi.org/10.1051/matecconf/201712103017</t>
  </si>
  <si>
    <t>Bologa O., Breaz R.E., Racz, S.G. / (ULBS)</t>
  </si>
  <si>
    <t>Comparison between the numerical simulations of incremental sheet forming and conventional stretch forming</t>
  </si>
  <si>
    <t xml:space="preserve">Racz, S.G., Gîrjob, C, </t>
  </si>
  <si>
    <t>Dynamic Behaviour of the Mechanical Presses, Proceedings of the 15th International Conference on Manufacturing Systems – ICMaS, Bucharest, http://icmas.eu/Volume_2006.htm, 2006</t>
  </si>
  <si>
    <t>Păltan R.D.,  Biris C.M., Radulescu L.A-M, Fundamentarea deciziei manageriale în procesul de producție a panourilor de lemn pentru fabricarea mobilei printr-o metoda de optimizare statistică, AGIR, 2017</t>
  </si>
  <si>
    <t>buletin agir</t>
  </si>
  <si>
    <t>INDEX COPERNICUS INTERNATIONAL, ACADEMIC KEYS, getCITED</t>
  </si>
  <si>
    <t xml:space="preserve">Gîrjob, C., Racz. G., Bologa, O., </t>
  </si>
  <si>
    <t>The Determination of the Forming Limit Curve Using a Modular Device, Academic Journal of Manufacturing Engineering, Editura Politehnica, Timisoara, Volume 8/2010Issue 2, ISSN 1583-7904, 2010, pp. 39-44, Copernicus, http://journals.indexcopernicus.com/karta.php?action=masterlist&amp;id=5174, http://www.eng.upt.ro/auif/ajme.php</t>
  </si>
  <si>
    <t>Mehmet Ipekoglu, Onur Erbas, and Hamad Ul Hassan (2017). Comparison of deep drawability of AA5754-H22 and AA6061-T6 aluminum alloys for automotive applications. Materials Testing: Vol. 59, No. 11-12, pp. 1003-1008.
https://doi.org/10.3139/120.111100</t>
  </si>
  <si>
    <t>https://doi.org/10.3139/120.111100</t>
  </si>
  <si>
    <t>NEPERSHIN R.I., О ПЛАСТИЧЕСКОМ РАСТЯЖЕНИИ ПЛАСТИНЫ С СИММЕТРИЧНЫМИ ВЫРЕЗАМИ (ON THE PLASTIC STRETCH OF A PLATE WITH SYMMETRIC CUTTERS)  , THE NUMBER OF THE RUSSIAN ACADEMY OF SCIENCES. MECHANICS OF SOLID STATE , nr. 5, pag. 29-62
Publishing House:  Federal State Unitary Enterprise "Academic Scientific-Publishing, Production and Printing and Bookselling Center" Nauka " (Moscow) 
ISSN:  0572-3299, 2017</t>
  </si>
  <si>
    <t>https://elibrary.ru/item.asp?id=30268349</t>
  </si>
  <si>
    <t xml:space="preserve">R. I. Nepershin, Plastic Extension of a Plate with Symmetric Notches, Mechanics of Solids (2017) 52: 511. https://doi.org/10.3103/S0025654417050065, </t>
  </si>
  <si>
    <t>https://link.springer.com/article/10.3103%2FS0025654417050065</t>
  </si>
  <si>
    <t>Science Citation Index Expanded (SciSearch), Journal Citation Reports/Science Edition, SCOPUS, INSPEC, Astrophysics Data System (ADS), Google Scholar, Academic OneFile, CNKI, EBSCO Discovery Service, Expanded Academic, INIS Atomindex, OCLC, ProQuest Materials Science &amp; Engineering Database, ProQuest SciTech Premium Collection, ProQuest Technology Collection, Referativnyi Zhurnal (VINITI), SCImago, Summon by ProQuest</t>
  </si>
  <si>
    <t>Racz Sever-Gabriel</t>
  </si>
  <si>
    <t>8th International Conference on Manufacturing Science and Education – MSE 2017 “Trends in New Industrial Revolution”</t>
  </si>
  <si>
    <t>INNOVATIVE MANUFACTURING ENGINEERING &amp; ENERGY INTERNATIONAL CONFERENCE
The 21th edition of IManEE 2017 International Conference</t>
  </si>
  <si>
    <t>http://2017.imane.ro/</t>
  </si>
  <si>
    <t>ICMaS 2017
The 26th INTERNATIONAL CONFERENCE ON MANUFACTURING SYSTEMS</t>
  </si>
  <si>
    <t>The 13th INTERNATIONAL CONFERENCE ON MODERN TECHNOLOGIES IN MANUFACTURING</t>
  </si>
  <si>
    <t>Al XXIII-lea SIMPOZION
NAŢIONAL DE MECANICA
RUPERII</t>
  </si>
  <si>
    <t>nationala</t>
  </si>
  <si>
    <t>www.ulbsibiu.ro/myaccount/src/file.php?file=file1&amp;id=2926</t>
  </si>
  <si>
    <t>membru</t>
  </si>
  <si>
    <t>19-21.10.2018</t>
  </si>
  <si>
    <t>Al XV-lea SIMPOZION NAȚIONAL
DE ANALIZĂ EXPERIMENTALĂ A
TENSIUNILOR ȘI DE ÎNCERCARE
A MATERIALELOR</t>
  </si>
  <si>
    <t>DYNAMIC – Towards responsive engineering curricula through europeanisation of dual higher education</t>
  </si>
  <si>
    <t xml:space="preserve">Erasmus + </t>
  </si>
  <si>
    <t>https://eacea.ec.europa.eu/sites/eacea-site/files/updated_31oct2017-publication_ka_selection_results_2017.pdf</t>
  </si>
  <si>
    <t>31.10.2017</t>
  </si>
  <si>
    <t>TEHNOLOGII DE FABRICARE INTELIGENTE PENTRU
PRODUCTIA AVANSATA A PIESELOR DIN INDUSTRIILE
DE AUTOMOBILE SI AERONAUTICA - PN-III-P1-1.2-PCCDI2017-0446</t>
  </si>
  <si>
    <t>Proiecte complexe realizate în consorţii CDI (PCCDI) - Domeniul Tehnologii noi şi emergente - PCCDI 2017</t>
  </si>
  <si>
    <t>https://www.uefiscdi.ro/proiecte-complexe-realizate-in-consortii-cdi-pccdi</t>
  </si>
  <si>
    <t>07.12.2017</t>
  </si>
  <si>
    <t>Sistem integrat pentru intervenția rapidă la incidente CBRNE</t>
  </si>
  <si>
    <t>Soluţii - Sistem integrat pentru intervenţia rapidă la incidente CBRNE</t>
  </si>
  <si>
    <t>https://uefiscdi.ro/solutii-sistem-integrat-pentru-interventia-rapida-la-incidente-cbrne-sol2017-7-115</t>
  </si>
  <si>
    <t>Roboti in actiune</t>
  </si>
  <si>
    <t>Noaptea Cercetarilor</t>
  </si>
  <si>
    <t>http://cercetare.ulbsibiu.ro/nc.html</t>
  </si>
  <si>
    <t>29.09.2017</t>
  </si>
  <si>
    <t>ROBOT MOBIL AUTONON PENTRU CONCURSUL EUROBOT 2017</t>
  </si>
  <si>
    <t>Salonul Naţional de Inventică şi Creaţie Ştiinţifică pentru Tineret</t>
  </si>
  <si>
    <t>http://mts.ro/evenimente/salonul-national-de-inventica-si-creatie-stiintifica-pentru-tineret/</t>
  </si>
  <si>
    <t>22-26.11.2017</t>
  </si>
  <si>
    <t>Single point incremental forming: An assessment of the progress and technology trends from 2005 to 2015</t>
  </si>
  <si>
    <t>Behera, A.K.(University of Leeds), de Sousa, R.A.(University of Aveiro), Ingarao, G.(University of Palermo), Oleksik, V.(ULBS)</t>
  </si>
  <si>
    <t>Journal of Manufacturing Processes</t>
  </si>
  <si>
    <t>ISSN: 1526-6125</t>
  </si>
  <si>
    <t>https://www-sciencedirect-com.am.e-nformation.ro/science/article/pii/S1526612517300713</t>
  </si>
  <si>
    <t>DOI: 10.1016/j.jmapro.2017.03.014</t>
  </si>
  <si>
    <t>WOS:000404313900005</t>
  </si>
  <si>
    <t>37-62</t>
  </si>
  <si>
    <t>Q2</t>
  </si>
  <si>
    <t>Mechanical Behaviour of Orthopaedic Cement Loaded with Antibiotics in the Operation Room</t>
  </si>
  <si>
    <t>Fleaca, R., Mitariu, S.I.C., Oleksik, V., Oleksik, M., Roman, M. (ULBS)</t>
  </si>
  <si>
    <t>Materiale Plastice</t>
  </si>
  <si>
    <t>0025-5289</t>
  </si>
  <si>
    <t>http://www.revmaterialeplastice.ro/pdf/45%20FLEACA%202%2017.pdf</t>
  </si>
  <si>
    <t>WOS:000408702100045</t>
  </si>
  <si>
    <t>402-407</t>
  </si>
  <si>
    <t>Q4</t>
  </si>
  <si>
    <t>0.778</t>
  </si>
  <si>
    <t>Necessary Study on the Behavior of Polyethylene Pipes under the Action of Accidental External Mechanical Factors</t>
  </si>
  <si>
    <t>Avrigean E., Oleksik, V., Oleksik, M.</t>
  </si>
  <si>
    <t>International Journal of Research in Engineering and Science</t>
  </si>
  <si>
    <t>ISSN (Online) 2320-9364, ISSN (Print) 2320-9356</t>
  </si>
  <si>
    <t>01-07</t>
  </si>
  <si>
    <t>Google scholar, Index Copernicus, Doi Crossref</t>
  </si>
  <si>
    <t>http://ijres.org/papers/Volume%205/Vol5-Iss8/Version-2/A5820107.pdf</t>
  </si>
  <si>
    <t>Conduct of Mechanical Tests Simulating the Accidental Action of External Mechanical Factors</t>
  </si>
  <si>
    <t xml:space="preserve">Avrigean E., Pascu, A., Oleksik, V. </t>
  </si>
  <si>
    <t>22-29</t>
  </si>
  <si>
    <t>http://ijres.org/papers/Volume%205/Vol5-Iss8/Version-2/C5822229.pdf</t>
  </si>
  <si>
    <t>OLEKSIK, V., PASCU, A., DEAC, C., FLEACĂ, R., BOLOGA, O., RACZ, G.  (toti ULBS)</t>
  </si>
  <si>
    <t>Experimental study about the surface quality of the medical implants obtained by incremental forming. International Journal of Material Forming, Springer-Verlag France, Vol. 3, Suppl. 1, 2010, ISSN 1960-6206, DOI 10.1007/s12289-010-0922-x, p. 935-938.</t>
  </si>
  <si>
    <t>AMRUT MULAY, SATISH BEN, SYED ISMAIL, ANDRZEJ KOCANDA. Experimental Investigation and Modeling of Single Point Incremental Forming for AA5052-H32 Aluminum Alloy, Arabian Journal for Science and Engineering, Volume: 42  Issue: 11, 2017,  Pages: 4929-4940, DOI: 10.1007/s13369-017-2746-1, Accession Number: WOS:000412995500037, ISSN: 2193-567X</t>
  </si>
  <si>
    <t>BEHERA, A.K. (Univ. Leeds), DE SOUSA, R.A. (Univ. Aveiro), INGARAO, G. (Univ. Palermo), OLEKSIK, V. (ULBS)</t>
  </si>
  <si>
    <t>Single point incremental forming: An assessment of the progress and technology trends from 2005 to 2015, Journal of Manufacturing Processes, Volume: 27  Pages: 37-62, June 2017, DOI: 10.1016/j.jmapro.2017.03.014, Accession Number: WOS:000404313900005, ISSN: 1526-6125.</t>
  </si>
  <si>
    <t>BAGUDANCH, I. CENTENO, G., VALLELLANO, C., GARCIA-ROMEU, M.L. Revisiting formability and failure of polymeric sheets deformed by Single Point Incremental Forming, Polymer Degradation and Stability, Volume: 144,  Pages: 366-377, DOI: 10.1016/j.polymdegradstab.2017.08.021, 2017, Accession Number: WOS:000414111700038, ISSN: 0141-3910</t>
  </si>
  <si>
    <t>https://www.sciencedirect.com/science/article/pii/S0141391017302537</t>
  </si>
  <si>
    <t>QIYANG ZUO, KAI HE, XIAOBING DANG, WEI FENG, RUXU DU, A Novel Incremental sheet Bending Process of Complex Curved Steel plate, Journal of Manufacturing Science and Engineering, Volume: 139  Issue: 11, Article Number: 111005, DOI: 10.1115/1.4037428, 2017, Accession Number: WOS:000414598200006, ISSN: 1087-1357</t>
  </si>
  <si>
    <t>http://manufacturingscience.asmedigitalcollection.asme.org/article.aspx?articleid=2647199</t>
  </si>
  <si>
    <t>SHI, X.F., HUSSAIN, G., BUTT, S.I., SONG, F., HUANG, D.C., LIU, Y. The state of residual stresses in the Cu/Steel bonded laminates after ISF deformation: An experimental analysis, Journal of Manufacturing Processes, Volume: 30, Pages: 14-26, DOI: 10.1016/j.jmapro.2017.09.009, DEC 2017, Accession Number: WOS:000418212100002</t>
  </si>
  <si>
    <t>https://www.sciencedirect.com/science/article/pii/S1526612517302621</t>
  </si>
  <si>
    <t>FRĂŢILĂ, A., OLEKSIK, V., BOITOR, C., PASCU, A., PÎRVU, B.  (toti ULBS)</t>
  </si>
  <si>
    <t>Numerical study about the strain analysis and the marginal design of dental indirect restorations, Romanian Biotechnological Letters, Volume 17, Issue 4, pp. 7474-7482, 2012</t>
  </si>
  <si>
    <t>BURLIBASA, M., STETIU, A.A., MARINESCU, D.G., STETIU, M., RADUCANU, A., TEMELCEA, A., MARCOV, N., PERIEANU, V.S., OANCEA, L., MARU, N., IONESCU, C., MALITA, M., DAVID, M., COSTEA, R., TANASE, G., STEF, L., BOTA, G., GLIGOR, M.R., DOMNARIU, C., PAVAL, B., SFARGHIU, L.G., IONESCU, I. Finite element method analysis of the stress induced upon the dental implant by the mastication process, Romanian Biotechnological Letters, Volume: 22,  Issue: 4,  Pages: 12706-12714, JUL-AUG 2017, Accession Number: WOS:000408423600004, ISSN: 1224-5984</t>
  </si>
  <si>
    <t>https://www.rombio.eu/vol22nr4/4_Burlibasa%20final.pdf</t>
  </si>
  <si>
    <t>Wos</t>
  </si>
  <si>
    <t>ȘTEȚIU, A.A., OLEKSIK, V., ȘTEȚIU, M., BURLIBAȘA, M., TRĂISTARU, V., OANCEA, L., BERTESTEANU, S., IONESCU, I. (toti ULBS sau din tara)</t>
  </si>
  <si>
    <t>Modelling and Finite Element Method in Dentistry, Romanian Biotechnological Letters, Volume 20, Issue 4, p. 10579-10584, ISSN 1224-5984, 2015</t>
  </si>
  <si>
    <t>COSOLI, G., SCALISE, L., TRICARICO, G., RUSSO, P., CERRI, G. Bioimpedance measurements in dentistry to detect inflammation: numerical modelling and experimental results, Physiological Measurement, 38 (2017) 1145–1157, DOI: 10.1088/1361-6579/aa5c7b, Accession Number: WOS:000402517600003</t>
  </si>
  <si>
    <t>http://iopscience.iop.org/article/10.1088/1361-6579/aa5c7b/meta</t>
  </si>
  <si>
    <t>BLAGA, A. (Continental S.A), OLEKSIK, V. (ULBS)</t>
  </si>
  <si>
    <t>A Study on the Influence of the Forming Strategy on the Main Strains, Thickness Reduction, and Forces in a Single Point Incremental Forming Process, Advances in materials science and engineering, Volume 2013, ISSN 1687-8434, Article ID 382635, p. 10, DOI: 10.1155/2013/382635</t>
  </si>
  <si>
    <t>MARIEM DAKHLI, ATEF BOULILA, ZOUBEIR TOURKI, Effect of generatrix profile on single-point incremental forming parameters, The International Journal of Advanced Manufacturing Technology, Volume: 93,  Issue: 5-8,  Pages: 2505-2516, DOI: 10.1007/s00170-017-0598-1, NOV 2017, Accession Number: WOS:000412953600083, ISSN: 0268-3768</t>
  </si>
  <si>
    <t>https://link.springer.com/article/10.1007/s00170-017-0598-1</t>
  </si>
  <si>
    <t>PASCU, A., OLEKSIK, V., CURTU, I., AVRIGEAN, E. (toti ULBS sau din tara)</t>
  </si>
  <si>
    <t>Stress and Strain Field Distribution in Ankle-Foot Orthosis (AFO) using FEM. The 20th DAAAM International World Symposium, 25-28 November 2009, Vienna, Austria, ISSN 1726-9679, p. 801-802</t>
  </si>
  <si>
    <t>G. GOMES, I. LOURENÇO, J. OLIVEIRA, M. GOMES, A. VALE, L. FREIRE, P. QUENTAL, H. POLICARPO, J. MATOS, Structural Reinforcements on AFO’s: A study using ComputerAided Design and finite element method, 2017 IEEE 5th Portuguese Meeting on Bioengineering (ENBENG), 2017, DOI: 10.1109/ENBENG.2017.7889432, Accession Number: WOS:000403229300013</t>
  </si>
  <si>
    <t>http://ieeexplore.ieee.org/abstract/document/7889432/?reload=true</t>
  </si>
  <si>
    <t>FRĂŢILĂ, A., OLEKSIK, V., BOITOR, C., PASCU, A., PÎRVU, B. (toti ULBS)</t>
  </si>
  <si>
    <t>Numerical study about the strain analysis and the marginal design of dental indirect restorations, Romanian Biotechnological Letters, ISSN: 1224-5984, Volume 17, Issue 4, pp. 7474-7482, Accession Number: WOS:000308226300008, 2012</t>
  </si>
  <si>
    <t>GHEORGHIU, I.M., MARASCU, V., STAICU, D., ZMARANDACHE, D., PERLEA, P. Comparative ultrastructural analysis of dentin surfaces mechanically prepared using carbon steel conventional burs and polymer burs, Romanian Biotechnological Letters, Volume: 22,  Issue: 4,  Pages: 12775-12784, JUL-AUG 2017, Accession Number: WOS:000408423600012, ISSN: 1224-5984</t>
  </si>
  <si>
    <t>https://www.rombio.eu/vol22nr4/13_GHEORGHIU_I%20%20Comparative%20%20ultrastructural%20analysis.pdf</t>
  </si>
  <si>
    <t>ȘTEȚIU, A.A., OLEKSIK, V., ȘTEȚIU, M., PETRUSE, R., BURLIBAȘA, M., CERNUȘCĂ-MIȚARU, M., IONESCU, I. (toti ULBS sau din tara)</t>
  </si>
  <si>
    <t>Dimensioning Initial Preparation for Dental Incisal Reconstruction with Biomaterials, Romanian Biotechnological Letters, Volume 19, Issue 5, p. 9792-9800, Accession Number: WOS:000345064900018, ISSN 1224-5984, 2014</t>
  </si>
  <si>
    <t>ȘTEȚIU, A.A., OLEKSIK, M., OLEKSIK, V., PETRUSE, R., ȘTEȚIU, M. (toti ULBS)</t>
  </si>
  <si>
    <t>The minimal burr dimensioning of teeth preparations to be restored with biomaterials, Romanian Biotechnological Letters, Volume 18, Issue 3, p. 8381-8389, ISSN 1224-5984, Accession Number: WOS:000321188400018, 2013</t>
  </si>
  <si>
    <t>FLEACĂ, R., MIȚARIU, S.I.C., OLEKSIK, V., OLEKSIK, M., ROMAN, M. (toti ULBS)</t>
  </si>
  <si>
    <t>Mechanical Behaviour of Orthopaedic Cement Loaded with Antibiotics in the Operation Room, Materiale Plastice, Volume: 54  Issue: 2  Pages: 402-407, June 2017, Accession Number: WOS:000408702100045, ISSN: 0025-5289.</t>
  </si>
  <si>
    <t>DRUGA, C.,  NECULA, R.,  COTOROS, D.,  MICLAUS, R., REPANOVICI, A., NICA, S.A. Experimental research regarding the thermomechanical behaviour of PMMA during recovery of patients with joint replacements, Materiale Plastice, Volume: 54  Issue: 4  Pages: 645-647, December 2017</t>
  </si>
  <si>
    <t>http://www.revmaterialeplastice.ro/pdf/10%20DRUGA%204%2017.pdf</t>
  </si>
  <si>
    <t>Scopus si WoS (pe WoS nu a aparut inca)</t>
  </si>
  <si>
    <t>BREAZ, R., RACZ, G., BOLOGA, O., OLEKSIK, V. (toti ULBS)</t>
  </si>
  <si>
    <t>Motion Control of Medium Size CNC Machine-Tools - A Hands-on Approach, the 7th IEEE Conference on Industrial Electronics and Applications (ICIEA 2012), Singapore, July 18-20 2012, ISBN 978-1-4577-2118-2, pp. 2112 – 2117, 2012.</t>
  </si>
  <si>
    <t>ROGELIO JAYSON, BALDOVINO RENANN, LIMSON ALLAN JOHN, LIZA FRED, PUERTO JONATHAN. An Low-Cost Integrated Control System for the 3-Axis Computer Numerical Control (CNC) Router Machine, Advanced Science Letters, Volume 23, Number 5, May 2017, pp. 4388-4391(4), https://doi.org/10.1166/asl.2017.8863</t>
  </si>
  <si>
    <t>http://www.ingentaconnect.com/content/asp/asl/2017/00000023/00000005/art00127</t>
  </si>
  <si>
    <t>SHAHROKH HATEFI, OMID GHAHRAEI, BEHZAD BAHRAMINEJAD. Design and Development of a Novel Multi-Axis Automatic Controller for Improving Accuracy in CNC Applications, Majlesi Journal of Electrical Engineering, Vol. 11, No. 1, March 2017, p. 19-24</t>
  </si>
  <si>
    <t>https://search.proquest.com/openview/ea6720b5e102bb1b3dec7cee40f338d2/1?pq-origsite=gscholar&amp;cbl=237820</t>
  </si>
  <si>
    <t>DANIEL NASULEA, GHEORGHE OANCEA. Incremental deformation: A literature review, MATEC Web of Conferences 121, 03017 (2017), https://doi.org/10.1051/matecconf/201712103017</t>
  </si>
  <si>
    <t>BREAZ, R.,E.,  BOLOGA, O., BIRIS, CRISTINA, RACZ, G., GIRJOB, CLAUDIA, OLEKSIK, V. (toti ULBS)</t>
  </si>
  <si>
    <t>Method for Improving the Contouring Accuracy for CNC Profiling Machines at the Shop Floor Level, The 7th IEEE International Conference on Industrial Informatics, INDIN 2009, 24-26 iunie 2009, Cardiff, Marea Britanie, ISBN 978-1-4244-3760-3, ISSN 1935-4576, IEEE Catalog Number: CFP09INI-CDR</t>
  </si>
  <si>
    <t>OLEKSIK, V., BOLOGA, O., BREAZ, R. RACZ, G. (toti ULBS)</t>
  </si>
  <si>
    <t>Comparison between the numerical simulations of incremental sheet forming and conventional stretch forming process. The 11th ESAFORM Conference on Material Forming, 23-25 April 2008, Lyon, France, Published in International Journal of Material Forming, ISSN 1960-6206 (Print) 1960-6214 (Online), Springer Paris doi: 10.1007/s12289-008-0153-6, Vol. 1 (2008), Supplement 1, paper 433, pp. 1187-1190, 2008.</t>
  </si>
  <si>
    <t>AMALA JUSTUS SELVAM, M., VELU, R., DHEERANKUMAR, T. Study of the Influence of the Process Variables on Formability and Strain Distribution in Incremental Sheet Metal Working of AA 1050 Sheets, Innovative Design and Development Practices in Aerospace and Automotive Engineering, pp 493-505, 2017</t>
  </si>
  <si>
    <t>https://link.springer.com/chapter/10.1007/978-981-10-1771-1_53</t>
  </si>
  <si>
    <t>BREAZ, R.E., BOLOGA, O., OLEKSIK, V., RACZ G. (toti ULBS)</t>
  </si>
  <si>
    <t>Computer Simulation for the Study of CNC Feed Drives Dynamic Behavior and Accuracy, The IEEE Region 8 EUROCON 2007, International Conference on “Computer as a tool” Warsaw University of Technology, Warsaw, Poland, September 9-12, doi: 10.1109/EURCON.2007.4400575, pp. 2229-2233, 2007.</t>
  </si>
  <si>
    <t>AHMED, S.H., RAZZAQ, N.,  MALIK, Z.,  QADEER, U.,  SARFRAZ, I.,  SHARIF, A. Design &amp; fabrication of MATLAB based solar powered CNC machine, 3rd IEEE International Conference on Control Science and Systems Engineering, ICCSSE 2017; Beijing; China; 17 August 2017 through 19 August 2017; Category numberCFP1783Y-ART; Code 131946, Article number 8087937, Pages 265-268</t>
  </si>
  <si>
    <t>http://ieeexplore.ieee.org/abstract/document/8087937/?reload=true</t>
  </si>
  <si>
    <t>OLEKSIK, V., PASCU, A., DEAC, C., FLEACĂ, R., ROMAN, M. BOLOGA, O. (toti ULBS)</t>
  </si>
  <si>
    <t>The influence of geometrical parameters on the incremental forming process for knee implants analyzed by numerical simulation – Proceedings of the 10th International Conference on Numerical Methods in Industrial Forming Processes (Numiform 2010), Published by American Institute of Physics, No. 1252, Vol. 1, 2010, ISBN: 978-0-7354-0799-2, p. 1208-1215</t>
  </si>
  <si>
    <t xml:space="preserve">XIAOBO ZHANG, JIN WANG, SHUQIN ZHANG. Study on Process Parameters on Single Point Incremental Forming of PVC, Materials Science Forum, 2017, Vol. 878, p. 74-80. </t>
  </si>
  <si>
    <t>http://web.a.ebscohost.com/abstract?direct=true&amp;profile=ehost&amp;scope=site&amp;authtype=crawler&amp;jrnl=16629752&amp;AN=119421418&amp;h=h3qnSIfz%2fndrUpCkAbvQ4sF7A5ZZNHdcyq8rhHwJMNXDHOYSxD12itWZsigwh%2fZCtzHkjAI7ubSVoqDWAT3N6A%3d%3d&amp;crl=c&amp;resultNs=AdminWebAuth&amp;resultLocal=ErrCrlNotAuth&amp;crlhashurl=login.aspx%3fdirect%3dtrue%26profile%3dehost%26scope%3dsite%26authtype%3dcrawler%26jrnl%3d16629752%26AN%3d119421418</t>
  </si>
  <si>
    <t>OLEKSIK, V., PASCU, A., DEAC, C., FLEACĂ, R., BOLOGA, O., RACZ, G. (toti ULBS)</t>
  </si>
  <si>
    <t>UHEIDA, Emad Harari. Development and optimisation of incremental sheet forming of titanium grade 2: process mapping. Thesis (PhD)--Stellenbosch University, 2017</t>
  </si>
  <si>
    <t>http://scholar.sun.ac.za/handle/10019.1/101243</t>
  </si>
  <si>
    <t>Scholar Google</t>
  </si>
  <si>
    <t>BLAGA, A., BOLOGA, O., OLEKSIK, V., BREAZ, R.  (toti ULBS)</t>
  </si>
  <si>
    <t>Influence of tool path on main strains, thickness reduction and forces in single point incremental forming process, Journal Proceedings in Manufacturing Systems (ICMaS 2011), Vol. 6, Issue 4, 2011,  ISSN 2067-9238p. 191-196.</t>
  </si>
  <si>
    <t>DEEPAK SANJEET SINGH A review on computer aided manufacturing factors affecting reduction of surface roughness and thickness in incremental sheet forming process, International Research Journal of Engineering and Technology (IRJET), Volume: 04 Issue: 07 (July -2017), e-ISSN: 2395-0056, p. 1474-1478</t>
  </si>
  <si>
    <t xml:space="preserve">PASCU, A., OLEKSIK, V., BONDREA, I., ROȘCA, L. </t>
  </si>
  <si>
    <t>Inverse analysis used to determine plastic flow and tribological characteristics for deep-drawing sheet, The 11th International Conference on Technology of Plasticity – 2014, Nagoya, Japan, October 19-24, Published by Procedia Engineering, Elsevier, Vol. 81 (2014), p. 1823-1829, 2014, doi: 10.1016/j.proeng.2014.10.240</t>
  </si>
  <si>
    <t>MUHAMMED O.H AMUDA, TAIWO F. LAWAL, ESTHER T. AKINLABI Research Progress on Rheological Behavior of AA7075 Aluminum Alloy During Hot Deformation, International Journal of Materials Forming and Machining Processes (IJMFMP), 4 (1), 2017, DOI: 10.4018/IJMFMP.2017010104</t>
  </si>
  <si>
    <t>https://www.igi-global.com/article/research-progress-on-rheological-behavior-of-aa7075-aluminum-alloy-during-hot-deformation/176061</t>
  </si>
  <si>
    <t xml:space="preserve">AVRIGEAN, E., PASCU, A., OLEKSIK, V. </t>
  </si>
  <si>
    <t>Study of the Cardan Cross Using the Experimental and Analytical Method, Published by Procedia Engineering, Elsevier, Vol. 100 (2015), p. 499-504, 2015, doi:10.1016/j.proeng.2015.01.396</t>
  </si>
  <si>
    <t>HONGJU, M., KIJOONG, S.,KYUCHUN, C., GYOOJAE, C., SEUNGKEE, K., YOUNGCHOON, L. A Study on the Structural Strength Improvement of the Propeller Shaft Using Medium Duty Commercial Vehicle, Transactions of The Korean Society of Automotive Engineers - Vol. 25, No. 4, pp.415-421, ISSN: 1225-6382 (Print) 2234-0149 (Online), DOI: https://doi.org/10.7467/KSAE.2017.25.4.415</t>
  </si>
  <si>
    <t>http://journal.ksae.org/_PR/view/?aidx=11045&amp;bidx=830</t>
  </si>
  <si>
    <t>OLEKSIK VALENTIN</t>
  </si>
  <si>
    <t>Journal of Electrical Engineering, Electronics, Control and Computer Science</t>
  </si>
  <si>
    <t>Scholar Google, Index Copernicus</t>
  </si>
  <si>
    <t>http://jeeeccs.net/index.php/journal/index</t>
  </si>
  <si>
    <t>International Journal of Material Forming, ISSN: 1960-6206 (Print) 1960-6214 (Online) Editura Springer (revista indexată WoS), Articol recenzat: Incremental Forming of Cu-35Zn Brass Alloy, cod: IJFO-D-17-00015</t>
  </si>
  <si>
    <t>https://link.springer.com/journal/12289</t>
  </si>
  <si>
    <t xml:space="preserve">"8th INTERNATIONAL CONFERENCE ON MANUFACTURING SCIENCE AND EDUCATION - MSE 2017 -"
</t>
  </si>
  <si>
    <t>martie 2017</t>
  </si>
  <si>
    <t>ACTA Universitatis Cibiniensis - Technical Series</t>
  </si>
  <si>
    <t>https://www.degruyter.com/view/j/aucts</t>
  </si>
  <si>
    <t>septembrie 2017</t>
  </si>
  <si>
    <t>3rd International Conference for Doctoral Students - IPC 2017</t>
  </si>
  <si>
    <t xml:space="preserve">http://ipc.unitbv.ro/ </t>
  </si>
  <si>
    <t>mai 2017</t>
  </si>
  <si>
    <t>Al XV-lea SIMPOZION NAȚIONAL DE ANALIZĂ EXPERIMENTALĂ A TENSIUNILOR ȘI DE ÎNCERCARE A MATERIALELOR si Al XXIII-lea SIMPOZION NAŢIONAL DE MECANICA RUPERII</t>
  </si>
  <si>
    <t>națională</t>
  </si>
  <si>
    <t xml:space="preserve">http://www.ulbsibiu.ro/ro/evenimente/events.php?news_id=2926 </t>
  </si>
  <si>
    <t>Membru în comitetul de organizare</t>
  </si>
  <si>
    <t>19-21 oct. 2017</t>
  </si>
  <si>
    <t>Bias test applied to silicon coated and uncoated Polyamide 6.6 fabrics</t>
  </si>
  <si>
    <t xml:space="preserve">Oleksik, M., Oleksik, V. </t>
  </si>
  <si>
    <t>2nd World Congress on Engineering and Applications WCEA 2017, Pattaya, Thailand</t>
  </si>
  <si>
    <t>www.asres.org.in</t>
  </si>
  <si>
    <t>15-16 Decembrie 2017</t>
  </si>
  <si>
    <t>Responsabil Facultatea de Inginerie</t>
  </si>
  <si>
    <t>Oleksik, V</t>
  </si>
  <si>
    <t>Noaptea Cercetătorilor 2017</t>
  </si>
  <si>
    <t>Popp Ilie</t>
  </si>
  <si>
    <t>Conf</t>
  </si>
  <si>
    <t>SOME ASPECTS REGARDING THE STATIC BEHAVIOR OF BASALT IN THE MACHINE BUILDING INDUSTRY  Article Number  03018</t>
  </si>
  <si>
    <t>Popp Ilie Octavian</t>
  </si>
  <si>
    <t>MATEC Web of Conferences 121, 03018 (2017) https://doi.org/10.1051/matecconf/201712103018</t>
  </si>
  <si>
    <t>Advanced Manufacturing Technologies</t>
  </si>
  <si>
    <t>https://www.matec-conferences.org/articles/matecconf/abs/2017/35/contents/contents.html</t>
  </si>
  <si>
    <t>Sima Elena</t>
  </si>
  <si>
    <t>Lect/Șl</t>
  </si>
  <si>
    <t>Materiale compozite - necesitate și provocare în contextul dezvoltării durabile</t>
  </si>
  <si>
    <t>Sima Elena, ULBSibiu, Facultatea de Inginerie</t>
  </si>
  <si>
    <t>Buletin AGIR</t>
  </si>
  <si>
    <t>ISSN 2247-3548</t>
  </si>
  <si>
    <t>143 - 146</t>
  </si>
  <si>
    <t>BDI - INDEX COPERNICUS INTERNATIONAL, ACADEMIC KEYS, getCITED</t>
  </si>
  <si>
    <t>http://www.buletinulagir.agir.ro/articol.php?id=2928</t>
  </si>
  <si>
    <t>Mecanica</t>
  </si>
  <si>
    <t>ULBSibiu</t>
  </si>
  <si>
    <t>ISBN 978-606-12-1473-0</t>
  </si>
  <si>
    <t>nov</t>
  </si>
  <si>
    <t>Noaptea cercetatorilor</t>
  </si>
  <si>
    <t>cercetare@ulbsibiu.ro</t>
  </si>
  <si>
    <t>Gîrjob Claudia</t>
  </si>
  <si>
    <t>Tera Melania</t>
  </si>
  <si>
    <t>Chicea Anca</t>
  </si>
  <si>
    <t>Biriș Cristina</t>
  </si>
  <si>
    <t>Crenganiș Mihai</t>
  </si>
  <si>
    <t>Dumitrașcu Oana</t>
  </si>
  <si>
    <t xml:space="preserve">Cercetări privind îmbunătățirea comportării la deformare plastică a materialelor metalice cu plasticitate scăzută </t>
  </si>
  <si>
    <t>Girjob C.</t>
  </si>
  <si>
    <t>Buletinul AGIR</t>
  </si>
  <si>
    <t>Online: ISSN 2247-3548, ISSN-L 1224-7928</t>
  </si>
  <si>
    <t>154-159</t>
  </si>
  <si>
    <t>http://www.buletinulagir.agir.ro/articol.php?id=2930</t>
  </si>
  <si>
    <t>MATEC Web of Conferences,  Volume 121, 9 August 2017,  8th International Conference on Manufacturing Science and Education: Trends in New Industrial Revolution, MSE 2017; Lucain Blaga University of Sibiu; Romania; 7- 9 June 2017; Code 129695</t>
  </si>
  <si>
    <t>ISSN: 2261236X</t>
  </si>
  <si>
    <r>
      <t>Breaz, R.,E.,</t>
    </r>
    <r>
      <rPr>
        <b/>
        <sz val="10"/>
        <color indexed="8"/>
        <rFont val="Arial Narrow"/>
        <family val="2"/>
      </rPr>
      <t xml:space="preserve"> </t>
    </r>
    <r>
      <rPr>
        <sz val="10"/>
        <color indexed="8"/>
        <rFont val="Arial Narrow"/>
        <family val="2"/>
      </rPr>
      <t xml:space="preserve"> Bologa, O., Biris, Cristina, Racz, G., Girjob, C, Oleksik, V., </t>
    </r>
  </si>
  <si>
    <t>Method for Improving the Contouring Accuracy for CNC Profiling Machines at the Shop Floor Level, The 7th IEEE International Conference on Industrial Informatics, INDIN 2009, 24-26 iunie 2009, Cardiff, Marea Britanie, pp. 813-818, ISBN 978-1-4244-3760-3, ISSN 1935-4576, IEEE Catalog Number: CFP09INI-CDR (ISI Proceedings, Engineering Village: Inspec)</t>
  </si>
  <si>
    <t>Rogelio, J.P., Baldovino, R.G., Limson, A.J.S., Liza, F.P., Puerto, J.Q., An low-cost integrated control system for the 3-axis computer numerical control (CNC) router machine, Advanced Science Letters
Volume 23, Issue 5, May 2017, Pages 4388-4391, ISSN: 19366612, DOI: 10.1166/asl.2017.8863</t>
  </si>
  <si>
    <t>https://www.scopus.com/record/display.uri?origin=citedby&amp;eid=2-s2.0-85023773670&amp;citeCnt=4&amp;noHighlight=false&amp;sort=plf-f&amp;src=s&amp;st1=biris&amp;nlo=&amp;nlr=&amp;nls=&amp;sid=e986465a8a3ef3a8595646f0b3a9ff8c&amp;sot=b&amp;sdt=cl&amp;cluster=scoauthid%2c%2257192371275%22%2ct%2c%2235193491700%22%2ct&amp;sl=18&amp;s=AUTHOR-NAME%28biris%29&amp;relpos=1</t>
  </si>
  <si>
    <t>scopus</t>
  </si>
  <si>
    <t>Girjob Claudia</t>
  </si>
  <si>
    <t xml:space="preserve">8th International Conference on Manufacturing Science and Education: Trends in New Industrial Revolution, MSE 2017; </t>
  </si>
  <si>
    <t>06.04.2017</t>
  </si>
  <si>
    <t>12-th edition of the International Conference on Modelling and Optimisation in the fields of Aerospace, Astronautics, Robotics, Mechanical Engineering, Manufacturing Systems, New Technology of Materials, Non Conventional Energy and Neurorehabilitation</t>
  </si>
  <si>
    <t>http://www.optirob.com/</t>
  </si>
  <si>
    <t>27.01.2017</t>
  </si>
  <si>
    <t>8th INTERNATIONAL CONFERENCE
ON MANUFACTURING SCIENCE AND EDUCATION, MSE</t>
  </si>
  <si>
    <t>Conferinta internationala</t>
  </si>
  <si>
    <t>http://conferences.ulbsibiu.ro/mse/2017/noc.htm</t>
  </si>
  <si>
    <t>membru in comitetul organizatoric</t>
  </si>
  <si>
    <t>7-9 iunie 2017</t>
  </si>
  <si>
    <t>Claudia Girjob</t>
  </si>
  <si>
    <t>TEHNOLOGII DE FABRICARE INTELIGENTE PENTRU PRODUCTIA AVANSATA A PIESELOR DIN INDUSTRIILE DE AUTOMOBILE SI AERONAUTICA</t>
  </si>
  <si>
    <t>PN-III-P1-1.2-PCCDI-2017-0446</t>
  </si>
  <si>
    <t xml:space="preserve">Racz Gabriel </t>
  </si>
  <si>
    <t>https://uefiscdi.ro/resource-87282?&amp;wtok=988a51ffe64e7de18510c3d30b076ca83258ccf7&amp;wtkps=XY9bDoIwEEX3Mt+CnZbaOuzBmLgCpKjF8iy+Yty7BUmM/t1Mzrkzk5GipydJcBvOzkNqCVGiWnOdehIE3hoYkyY4VLVrXVknqxMqnSdlsx90z5JIVF12f0QP2bGSjTQSWPj4XIs55WauVyOhCIxp6+1uKRTjmmsm9Qjy4H4nCx6uEYgCpxaUk7X5c5CFPT8gD/8U096QqsZcXBE3/TG+FAfrc2Pjqy1ucdYPNm8cpK83&amp;wchk=92a19ce0b5daa08acd86aff4e2c9ecf264ad0d51</t>
  </si>
  <si>
    <t xml:space="preserve">proiectului DYNAMIC- Towards responsive engineering curricula through europeanisation of dual higher education </t>
  </si>
  <si>
    <t>[588378-EPP-1-2017-1-DE-EPPKA2-KA]</t>
  </si>
  <si>
    <t>noiembrie 2017</t>
  </si>
  <si>
    <t>octombrie 2017</t>
  </si>
  <si>
    <t>Noaptea Cercetatorilor 2017</t>
  </si>
  <si>
    <t>http://cercetare.ulbsibiu.ro/NoapteaCercetatorilor/NC2017/ProgramLung2017.PDF</t>
  </si>
  <si>
    <t>Balancing Theoretical Knowledge and Practical Skills in Teaching CNC Programmimg to Mechanical and Manufacturing Engineers</t>
  </si>
  <si>
    <t>Tera M.</t>
  </si>
  <si>
    <t xml:space="preserve">10th annual International Conference of Education, Research and Innovation, Seville, Spain, 16-18 November, 2017
</t>
  </si>
  <si>
    <t>ISBN: 978-84-697-6957-7
ISSN: 2340-1095</t>
  </si>
  <si>
    <t>8167-8172</t>
  </si>
  <si>
    <t>10.21125/iceri.2017.2191</t>
  </si>
  <si>
    <t>Lucrarile editiilor din 2010-2016 au fost indexate ISI Proceedings</t>
  </si>
  <si>
    <t>https://iated.org/iceri/</t>
  </si>
  <si>
    <t>Automatizări</t>
  </si>
  <si>
    <t>Bogdan,  L., Tera, M.</t>
  </si>
  <si>
    <t>Editura Universităţii "Lucian Blaga" din Sibiu</t>
  </si>
  <si>
    <t xml:space="preserve"> ISBN 978-606-12-1518-8</t>
  </si>
  <si>
    <t>decembrie</t>
  </si>
  <si>
    <t>Melania Tera</t>
  </si>
  <si>
    <t>Study Regarding the Possibility of Industry Implementation of Incremental Forming Process</t>
  </si>
  <si>
    <t>R. E. Breaz, O. Bologa, S.G. Racz, Selecting between CNC milling, robot milling and DMLS processes using a combined AHP and fuzzy approach, Procedia Computer Science
Volume 122, 2017, Pages 796-803,</t>
  </si>
  <si>
    <t>https://www.scopus.com/results/citedbyresults.uri?sort=plf-f&amp;cite=2-s2.0-84994381452&amp;src=s&amp;imp=t&amp;sid=a8c1cafa335521b3b6ad3dc773e4f2f6&amp;sot=cite&amp;sdt=a&amp;sl=0&amp;origin=resultslist&amp;editSaveSearch=&amp;txGid=3885e26c0c88c6034093fc8bacf3e1ca</t>
  </si>
  <si>
    <t>Girjob, C., Racz, G., Study of the Formability of Laminated Lightweight Metallic Materials, MATEC Web Conf., Volume 121, 2017</t>
  </si>
  <si>
    <t>https://www.scopus.com/results/citedbyresults.uri?sort=plf-f&amp;cite=2-s2.0-84944266386&amp;src=s&amp;imp=t&amp;sid=51f3422dd33f129ce35a480e93d2eb8c&amp;sot=cite&amp;sdt=a&amp;sl=0&amp;origin=resultslist&amp;editSaveSearch=&amp;txGid=2d2e996dbfca92d6a4cb4f246af8497c</t>
  </si>
  <si>
    <t>Robotics and Computer Integrated Manufacturing, ISSN: 0736-5845 
eISSN: 1879-2537, factor de impact 2.846, zona roşie</t>
  </si>
  <si>
    <t>https://www.journals.elsevier.com/robotics-and-computer-integrated-manufacturing</t>
  </si>
  <si>
    <t>26.07.2017</t>
  </si>
  <si>
    <t>10th annual International Conference of Education, Research and Innovation</t>
  </si>
  <si>
    <t>25.07.2017</t>
  </si>
  <si>
    <t>Internaţională</t>
  </si>
  <si>
    <t>1-7</t>
  </si>
  <si>
    <t>Q3</t>
  </si>
  <si>
    <t>A comparative Histologic and Immunohistochemistry Evaluation Between Normal Aponeurotic Tissue, Fibrotic Aponeurotic Scars and Polypropylene Embedded Aponeurotic Scars</t>
  </si>
  <si>
    <t>RADU CHICEA, DAN BRATU, ANCA LUCIA CHICEA, ALIN MIHETIU, VLAD PRELUCA, CRISTIAN TANTAR, MIHAI SAVA</t>
  </si>
  <si>
    <t>http://www.revmaterialeplastice.ro/pdf/22%20CHICEA%20R%203%2017.pdf</t>
  </si>
  <si>
    <t>510-512</t>
  </si>
  <si>
    <t>KINETOSTATIC ANALYSIS OF A REDUNDANT SERIAL ROBOT</t>
  </si>
  <si>
    <t>Mihai CRENGANIS, Anca Lucia CHICEA, Octavian BOLOGA</t>
  </si>
  <si>
    <t>ISSN 1583-7904)</t>
  </si>
  <si>
    <t>http://web.b.ebscohost.com/abstract?direct=true&amp;profile=ehost&amp;scope=site&amp;authtype=crawler&amp;jrnl=15837904&amp;AN=127066734&amp;h=jvkCe4RFCe88XCI4UpFLlzJWHeTTYs4ikqUb39JLVH0bkv6bU1bWeUaEtq0SM4DwSAhk4799TVbe8HBVh7uLyQ%3d%3d&amp;crl=c&amp;resultNs=AdminWebAuth&amp;resultLocal=ErrCrlNotAuth&amp;crlhashurl=login.aspx%3fdirect%3dtrue%26profile%3dehost%26scope%3dsite%26authtype%3dcrawler%26jrnl%3d15837904%26AN%3d127066734</t>
  </si>
  <si>
    <t>81-87</t>
  </si>
  <si>
    <t>CERCETĂRI PRIVIND PRECIZIA DE POZIȚIONARE A MAȘINILOR DE ȘTANȚAT CNC</t>
  </si>
  <si>
    <t>ISSN-L 1224-7928</t>
  </si>
  <si>
    <t>147-153</t>
  </si>
  <si>
    <r>
      <t>INDEX COPERNICUS INTERNATIONAL, ACADEMIC KEYS, </t>
    </r>
    <r>
      <rPr>
        <u/>
        <sz val="10"/>
        <color indexed="8"/>
        <rFont val="Arial Narrow"/>
        <family val="2"/>
      </rPr>
      <t>getCITED</t>
    </r>
  </si>
  <si>
    <t>http://www.buletinulagir.agir.ro/articol.php?id=2929</t>
  </si>
  <si>
    <t>Bazele Sistemelor mecatronice</t>
  </si>
  <si>
    <t>Chicea Anca, Crenganis Mihai</t>
  </si>
  <si>
    <t>ULBS</t>
  </si>
  <si>
    <t>978-606-12-1482-2</t>
  </si>
  <si>
    <t xml:space="preserve">Chicea Anca </t>
  </si>
  <si>
    <t>MSE</t>
  </si>
  <si>
    <t>http://conferences.ulbsibiu.ro/corimf/information.html</t>
  </si>
  <si>
    <t>aprilie</t>
  </si>
  <si>
    <t>internationale</t>
  </si>
  <si>
    <t>18-22 mai 2017</t>
  </si>
  <si>
    <t>Sirenomielia. Prezentare de caz</t>
  </si>
  <si>
    <t>4. Radu Chicea1,2, Marian Codru1,2, Dragos Popescu1,2, Anca Lucia Chicea2.  (1 Spitalul Clinic Județean de Urgență Sibiu
2 Universitatea “Lucian Blaga”, Sibiu)</t>
  </si>
  <si>
    <t>Congresul Romano-Iordanian de Medicina si Farmacie, Ed a VIII-a.,Sibiu mai 2017</t>
  </si>
  <si>
    <t>http://conferences.ulbsibiu.ro/corimf/</t>
  </si>
  <si>
    <t xml:space="preserve">Tumora solida de ovar asociata cu menarha tardiva. Prezentare de caz. </t>
  </si>
  <si>
    <t>Diagnosticul ecografic al sindromului de hiperstimulare ovariana si evaluarea doppler a vascularizatiei ovariene</t>
  </si>
  <si>
    <t xml:space="preserve">Chist ovarian voluminos asociat sarcinii tratat laparoscopic in trimestrul II. Prezentare de caz. </t>
  </si>
  <si>
    <t>Cura chirurgicală a incontinenţei anale post-partum</t>
  </si>
  <si>
    <t xml:space="preserve">Cristian Ţaroi (1 Spitalul Clinic Județean de Urgență Sibiu, Niţă Paula,(Spitalul Clinic Județean de Urgență Sibiu) Anca Lucia Chicea, Dr. Radu Chicea </t>
  </si>
  <si>
    <t>Al XIV-lea Congres Naţional al Societăţii Române de Uroginecologie</t>
  </si>
  <si>
    <t>http://urogin2017.medical-congresses.ro/</t>
  </si>
  <si>
    <t>7-9 sept 2017</t>
  </si>
  <si>
    <t>Cura chirurgicală a prolapsului utero-vaginal prin suspensia uterului la ligamentul sacrospinos</t>
  </si>
  <si>
    <t>Radu Chicea, Cristian Ţaroi(1 Spitalul Clinic Județean de Urgență Sibiu, Anca Lucia Chicea, Niţă Paula (1 Spitalul Clinic Județean de Urgență Sibiu</t>
  </si>
  <si>
    <t>Evaluarea rezervei ovariene – factor important de predicție a răspunsului ovarian în cadrul procedurilor de reproducere umană asistată.</t>
  </si>
  <si>
    <t>R. Chicea, AL. Chicea, IC. Racz, M. Stanciu</t>
  </si>
  <si>
    <t>Al XXV - lea CONGRESUL NAŢIONAL DE ENDOCRINOLOGIE 2017</t>
  </si>
  <si>
    <t>http://www.endo2017.medical-congresses.ro/Content/Media/ENDO2017%20-%20PROGRAM%20FINAL.pdf</t>
  </si>
  <si>
    <t>21-24 iunie 2017</t>
  </si>
  <si>
    <t>Evaluarea prognosticului pe termen scurt al fetilor proveniti din sarcini obtinute prin fertilizare in vitro - studiu caz control</t>
  </si>
  <si>
    <t>R. Chicea, AL. Chicea,</t>
  </si>
  <si>
    <t>Zilele Anuale ale Institutului Național pentru Sănătatea Mamei și Copilului "Alessandrescu-Rusescu"</t>
  </si>
  <si>
    <t>http://insmc2017.medical-congresses.ro/Content/Media/Volum_abstracte_INSMC.pdf</t>
  </si>
  <si>
    <t>23-25 noiembrie 2017</t>
  </si>
  <si>
    <t>Evaluation of the fetal weight for fetuses delivered from in vitro fertilisation pregnancies – case control study</t>
  </si>
  <si>
    <t>Radu Chicea, Maria Livia Ognean, Marian Codru, Anca Lucia Chicea</t>
  </si>
  <si>
    <t>Sindromul encefalopatiei posterioare reversibile – experiența clinicii obstetrică ginecologie sibiu</t>
  </si>
  <si>
    <t>Evaluarea prognosticul pe termen scurt la nou nascutii de 37-38 saptamani gestationale – studiu caz control</t>
  </si>
  <si>
    <t>Noaptea Cercetatorilor</t>
  </si>
  <si>
    <t>Biris C. , Racz G.</t>
  </si>
  <si>
    <t xml:space="preserve">MATEC Web of Conferences,  Volume 112,3 august 2017,21st Innovative Manufacturing Engineering &amp; Energy International Conference – IManE&amp;E 2017 </t>
  </si>
  <si>
    <t>Article number 01006</t>
  </si>
  <si>
    <t xml:space="preserve">doi: 10.1051/matecconf/201711201006 </t>
  </si>
  <si>
    <t>FUNDAMENTAREA DECIZIEI MANAGERIALE ÎN PROCESUL DE PRODUCȚIE A PANOURILOR DE LEMN PENTRU FABRICAREA MOBILEI PRINTR-O METODA DE OPTIMIZARE STATISTICĂ</t>
  </si>
  <si>
    <t>Paltan R.D., Biris C.M, Radulescu L.AM</t>
  </si>
  <si>
    <t>160-166</t>
  </si>
  <si>
    <t>http://www.buletinulagir.agir.ro/numar_revista.php?id=141</t>
  </si>
  <si>
    <t xml:space="preserve">ECONOMICAL ENGINEERING ASPECTS APPLIED IN THE MANAGERIAL DECISION FOR THE IMPLEMENTATION OF AN OPTIMIZATION METHOD TO STREAMLINE THE PROCESSES IN THE WOOD </t>
  </si>
  <si>
    <t>Paltan R.D.,Radulescu L.AM, Biris C.M</t>
  </si>
  <si>
    <t xml:space="preserve">PRO LIGNO </t>
  </si>
  <si>
    <t>ISSN 2069-7430,  ISSN-L 1841-4737</t>
  </si>
  <si>
    <t>pp. 637-644</t>
  </si>
  <si>
    <t>EBSCO Publishing Ltd. Academic Search Complete (since 2007), CABI (since 2011), DOAJ (since 2011), DRJI (since 2013)</t>
  </si>
  <si>
    <t>http://www.proligno.ro/ro/articles/2017/4/PALTAN.pdf</t>
  </si>
  <si>
    <t>PRECIZIA MAȘINILOR UNELTE DE DEBITARE CU LASER</t>
  </si>
  <si>
    <t>Biris C.</t>
  </si>
  <si>
    <t>Stiinta si inginerie</t>
  </si>
  <si>
    <t>ISSN 2067-7138 – print, eISSN 2359+828X</t>
  </si>
  <si>
    <t>239-246</t>
  </si>
  <si>
    <t>CABI Abstracts / CABI Health, Index Copernicus, Google Academic</t>
  </si>
  <si>
    <t>http://stiintasiinginerie.ro/?s=biri%C8%99</t>
  </si>
  <si>
    <t>Comparative study between different methods for the efficiency of the production activity in the wood industry</t>
  </si>
  <si>
    <t>Paltan R.D, Biris C, Radulescu LA. M</t>
  </si>
  <si>
    <t>Article number 02009</t>
  </si>
  <si>
    <t>DOI: 10.1051/matecconf/201712102009</t>
  </si>
  <si>
    <t>Considerations on Manufacturing Accuracy and Surface Quality of NC Laser Cutting Machine Tools, Academic Journal of Manufacturing Engineering, (14), 2, pp. 33-39, 2016</t>
  </si>
  <si>
    <t xml:space="preserve">Girjob C.Racz G, Study of the Formability of Laminated Lightweight Metallic Materials, MATEC Web Conf., vol 121 (2017) 03008, </t>
  </si>
  <si>
    <t>https://doi.org/10.1051/matecconf/201712103008</t>
  </si>
  <si>
    <r>
      <t>Breaz, R.,E.,</t>
    </r>
    <r>
      <rPr>
        <b/>
        <sz val="10"/>
        <color indexed="8"/>
        <rFont val="Arial Narrow"/>
        <family val="2"/>
      </rPr>
      <t xml:space="preserve"> </t>
    </r>
    <r>
      <rPr>
        <sz val="10"/>
        <color indexed="8"/>
        <rFont val="Arial Narrow"/>
        <family val="2"/>
      </rPr>
      <t xml:space="preserve"> Bologa, O., Biris, Cristina, Racz, G., Girjob, C, Oleksik, V., </t>
    </r>
  </si>
  <si>
    <t>Cao, N., Zhang, X., Li, Z., Guan, F., Zhao, Q.,  Deployable boom for sunshield structure of large space telescope, Academic Journal of Manufacturing Engineering, 15(4), pp. 34-41, 2017</t>
  </si>
  <si>
    <t>http://www.auif.utcluj.ro/images/PDF_AJME_4_2017/L5</t>
  </si>
  <si>
    <t>Biris Cristina</t>
  </si>
  <si>
    <t>aprilie 2017</t>
  </si>
  <si>
    <t>Strojniški vestnik - Journal of Mechanical Engineering</t>
  </si>
  <si>
    <t>http://ojs.sv-jme.eu/index.php/sv-jme</t>
  </si>
  <si>
    <t>Archives of Mechanical Technology and Materials</t>
  </si>
  <si>
    <t>https://doaj.org/toc/2450-9469?source=%7B%22query%22%3A%7B%22filtered%22%3A%7B%22filter%22%3A%7B%22bool%22%3A%7B%22must%22%3A%5B%7B%22term%22%3A%7B%22index.issn.exact%22%3A%222450-9469%22%7D%7D%2C%7B%22term%22%3A%7B%22_type%22%3A%22article%22%7D%7D%5D%7D%7D%2C%22query%22%3A%7B%22match_all%22%3A%7B%7D%7D%7D%7D%2C%22from%22%3A0%2C%22size%22%3A100%7D</t>
  </si>
  <si>
    <t>Kinetostatic analysis of a redundant serial robot</t>
  </si>
  <si>
    <t>Mihai Crenganis , Anca Lucia Chicea, Octavian Bologa</t>
  </si>
  <si>
    <t>Fing4</t>
  </si>
  <si>
    <t>Academic Journa of Manufacturing Engineering</t>
  </si>
  <si>
    <t>Volume 15 / 2017 Issue 4</t>
  </si>
  <si>
    <t>ISSN 1583-7904</t>
  </si>
  <si>
    <t>http://www.auif.utcluj.ro/images/PDF_AJME_4_2017/L12</t>
  </si>
  <si>
    <t>DM Volar, O Bologa, M Crenganiş, SG Racz</t>
  </si>
  <si>
    <t>Bulletin of the Transilvania University of Brasov. Engineering Sciences. Series I</t>
  </si>
  <si>
    <t>Vol 10</t>
  </si>
  <si>
    <t>Nr. 2</t>
  </si>
  <si>
    <t xml:space="preserve"> ISSN 2065-2119</t>
  </si>
  <si>
    <t>http://rs.unitbv.ro/Bulletin/Series%20I/2017/BULETIN%20I/Volar_D.M.pdf</t>
  </si>
  <si>
    <t>Bazele sistemelor mecatronice</t>
  </si>
  <si>
    <t>Anca Lucia Chicea, Mihai Crenganis</t>
  </si>
  <si>
    <t>Editura Universitatii"Lucian Blaga" din Sibiu</t>
  </si>
  <si>
    <t>ISBN 978-606-12-1482-2</t>
  </si>
  <si>
    <t>Decembrie</t>
  </si>
  <si>
    <t>M Crenganis, R Breaz, G Racz, O Bologa (ULBS)</t>
  </si>
  <si>
    <t>SAUSSUREA Journal</t>
  </si>
  <si>
    <t>https://pdfs.semanticscholar.org/e4f7/c265a403bf190921c3f1f4ccd957705e6cf8.pdf</t>
  </si>
  <si>
    <t>Web of Science</t>
  </si>
  <si>
    <t>Inverse kinematics of a 7 DOF manipulator using adaptive neuro-fuzzy inference systems</t>
  </si>
  <si>
    <t>univagora journal</t>
  </si>
  <si>
    <t>http://www.univagora.ro/jour/files/journals/7/articles/3066/submission/review/3066-6329-1-RV.pdf</t>
  </si>
  <si>
    <t>Mihai Crenganis, Octavian Bologa</t>
  </si>
  <si>
    <t>Developing a mobile platform for EUROBOT 2015</t>
  </si>
  <si>
    <t>Andrey I. Vlasov a,b*
, Anton V. Yudin a,b, Maria A. Salmina c
, Vadim A. Shakhnov a and Konstantin A. Usov Design Methods of Teaching the Development of Internet of Things
Components with Considering Predictive Maintenance on the Basis of
Mechatronic Devices</t>
  </si>
  <si>
    <t>https://pdfs.semanticscholar.org/a411/7d33219bc4cd1b8015a5eda1572b997fabf6.pdf</t>
  </si>
  <si>
    <t>Efficient method for redundancy resolution of a 7 DoF manipulator</t>
  </si>
  <si>
    <t>I Gornostaev, A Gubankov, Development of method of forming signals for the actuators of manipulators with redundant degrees of mobility</t>
  </si>
  <si>
    <t>http://ieeexplore.ieee.org/abstract/document/8076207/</t>
  </si>
  <si>
    <t>Crenganis Mihai</t>
  </si>
  <si>
    <t>Robotics and Computer Integrated Manufacturing</t>
  </si>
  <si>
    <t>23.12.2017</t>
  </si>
  <si>
    <t>8th International Conference on Manufacturing Science and Education</t>
  </si>
  <si>
    <t>internationala</t>
  </si>
  <si>
    <t>membru in comitetul de organizare</t>
  </si>
  <si>
    <t>7-9 Iunie 2017</t>
  </si>
  <si>
    <t>Efficient method for position control of a redundant robot</t>
  </si>
  <si>
    <t>Octavian Bologa, Mihai Crenganis</t>
  </si>
  <si>
    <t>Journal of Engineering Sciences and Innovation</t>
  </si>
  <si>
    <t>Volume 2, Issue 2 / 2017, pp. 1-8</t>
  </si>
  <si>
    <t>https://www.astr.ro/jesi/articole/21.pdf</t>
  </si>
  <si>
    <t>pp 1-8</t>
  </si>
  <si>
    <t>ISSN 2537-320X</t>
  </si>
  <si>
    <t>Roboti mobili in actiune</t>
  </si>
  <si>
    <t>Robot mobil pentru Eurobot 2017</t>
  </si>
  <si>
    <t>Salonului Naţional de Inventică şi Creaţie Ştiinţifică pentru Tineret</t>
  </si>
  <si>
    <t>http://mts.ro/noutati/anunt-salonul-national-de-inventica-si-creatie-stiintifica-pentru-tineret-2017/</t>
  </si>
  <si>
    <t>22– 26 noiembrie 2017</t>
  </si>
  <si>
    <t xml:space="preserve">Robot serial cu grad ridicat de
mobilitate </t>
  </si>
  <si>
    <t>Zilele Academiei de Ştiinţe Tehnice din România (ZASTR 2017), 
6-7 Octombrie 2017, Universitatea „Ovidius” din Constanța, România</t>
  </si>
  <si>
    <t>6-7 Octombrie 2017</t>
  </si>
  <si>
    <t>Criterial suppliers' evaluation model aimed at SCM performance, production and engineering process's improvement</t>
  </si>
  <si>
    <t>Dumitrascu Oana</t>
  </si>
  <si>
    <t>8th Balkan Region Conference on Engineering and Business Education (BRCEBE) &amp; 10th International Conference on Engineering and Business Education (ICEBE)/ Conference Proceedings</t>
  </si>
  <si>
    <t>ISSN (Online) 2391-8160</t>
  </si>
  <si>
    <t xml:space="preserve"> 45–51</t>
  </si>
  <si>
    <t>https://doi.org/10.1515/cplbu-2017-0007</t>
  </si>
  <si>
    <t>http://conferences.ulbsibiu.ro/brcebe/</t>
  </si>
  <si>
    <t>Egon Walter Pastior, an exponent of the technical tradition of Sibiu</t>
  </si>
  <si>
    <t>Dumitrascu Oana, Aurel Georgescu</t>
  </si>
  <si>
    <t>Revista de Management si Inginerie Economica</t>
  </si>
  <si>
    <t>Volumul 16</t>
  </si>
  <si>
    <t>Nr. 4 (66)</t>
  </si>
  <si>
    <t>ISSN: 1583-624X</t>
  </si>
  <si>
    <t>749-757</t>
  </si>
  <si>
    <t>Ulrich's Periodicals Directory, Ebsco Publishing, Google Academic, Index Copernicus International, Cabell's Directories, PBN Polsja Bibliografioa Naukowa</t>
  </si>
  <si>
    <t>http://rmee.org/abstracturi/66/21_Personalitati_Oana_Dumitrascu%20-%20final.pdf</t>
  </si>
  <si>
    <t>THE ANALYSIS OF THE FEASIBILITY OF AN INVESTMENT</t>
  </si>
  <si>
    <t>Review of General Management</t>
  </si>
  <si>
    <t>Volumul 26</t>
  </si>
  <si>
    <t>Nr.2/ 2017</t>
  </si>
  <si>
    <t>ISSN:1841-818X</t>
  </si>
  <si>
    <t>90-96</t>
  </si>
  <si>
    <t>RePec (Research Papers in Economics – IDEAS, Econpapers, Socionet),  Central and Eastern European Online Library, Index Copernicus - Journals Master List, Ulrich's Periodicals Directory, Cabell's Database, SCIPIO</t>
  </si>
  <si>
    <t>http://managementgeneral.ro/</t>
  </si>
  <si>
    <t>Actual state of knowledge in the field of Supply Chain Management</t>
  </si>
  <si>
    <t>Dumitrascu Oana, Hila Constantin Manuel</t>
  </si>
  <si>
    <t>MATEC Web of Conferences</t>
  </si>
  <si>
    <t>Volume 121 (2017)</t>
  </si>
  <si>
    <t>CAS, Clarivate Analytics, DOAJ, EBSCO, Engineering Village, Google Scolar, IET Inspecm Proquest, SCOPUS</t>
  </si>
  <si>
    <t>https://doi.org/10.1051/matecconf/201712107007</t>
  </si>
  <si>
    <t>Oana Dumitrascu, Rodica Ciudin (Facultatea de Inginerie)</t>
  </si>
  <si>
    <t>Modeling factors with influence on sustainable university management</t>
  </si>
  <si>
    <t>Youngjin Woo, Euijune Kim and Jaewon Lim, The Impact of Education and R&amp;D Investment on Regional Economic Growth, Sustainability 2017, 9(5), 676</t>
  </si>
  <si>
    <t>http://www.mdpi.com/2071-1050/9/5/676/htm</t>
  </si>
  <si>
    <t>Constantin Manuel Hila, Oana Dumitrascu (Facultatea de Inginerie)</t>
  </si>
  <si>
    <t>Outsourcing within a Supply Chain Management Framework</t>
  </si>
  <si>
    <t xml:space="preserve">Mogere Kelvin Machuki, International Journal of Multidisciplinary and Current Research,  International, Vol.5 (May/June 2017 issue)
Journal of Multidisciplinary and Current Research </t>
  </si>
  <si>
    <t>http://ijmcr.com/wp-content/uploads/2017/06/Paper24659-662.pdf</t>
  </si>
  <si>
    <t>Hüseyin ERİŞ, HASTANELERDE DIŞ KAYNAK KULLANIMI YÖNTEMİYLE İSTİHDAM EDİLEN PERSONELİN PERFORMANSLARI HAKKINDA YÖNETİCİLERİN GÖRÜŞLERİ: ŞANLIURFA ÖRNEĞİ, Yıl 2017, Cilt 3, Sayı 2, Sayfalar 1 - 13</t>
  </si>
  <si>
    <t>http://dergipark.gov.tr/usaysad/issue/31200/339440</t>
  </si>
  <si>
    <t>Ramona Todericiu, Anca Şerban, Oana Dumitraşcu (Facultatea de Stiinte Economice, Facultatea de Inginerie)</t>
  </si>
  <si>
    <t>Particularities of Knowledge Worker's Motivation Strategies in Romanian Organizations</t>
  </si>
  <si>
    <t>Krstić Bojan, Rađenović Tamara, nowledge workers: Human capital in the function of increasing intellectual potential and performances of enterprises, Ekonomski izazovi, 2017, vol. 6, iss. 12, pp. 1-11</t>
  </si>
  <si>
    <t>http://scindeks.ceon.rs/article.aspx?artid=2217-88211712001K&amp;lang=en</t>
  </si>
  <si>
    <t>http://conferences.ulbsibiu.ro/brcebe/index.php</t>
  </si>
  <si>
    <t>19-22 octombrie 2017</t>
  </si>
  <si>
    <t>Personalised Engineering Education in Southern Africa / PEESAIII. 585966 – EPP – 1 – 2017 – 1 – DE – EPPKA2 – CBHE - JP</t>
  </si>
  <si>
    <t>KA 2 - Cooperation for innovation and exchange of good practices</t>
  </si>
  <si>
    <t>Kifor Vasile Claudiu</t>
  </si>
  <si>
    <t>Contract de parteneriat semnat</t>
  </si>
  <si>
    <t>Iulie 2017</t>
  </si>
  <si>
    <t>Brad Raluca</t>
  </si>
  <si>
    <t>Ș.L.</t>
  </si>
  <si>
    <t>Coman Diana</t>
  </si>
  <si>
    <t>Iridon Anca-Madalina</t>
  </si>
  <si>
    <t xml:space="preserve">Florea Marin </t>
  </si>
  <si>
    <t xml:space="preserve">Matran Cristian </t>
  </si>
  <si>
    <t>Neagu Ioan</t>
  </si>
  <si>
    <t>Prof.</t>
  </si>
  <si>
    <t>Vlad Dorin</t>
  </si>
  <si>
    <t>Vrînceanu Narcisa</t>
  </si>
  <si>
    <t>Prediction of the boiling temperature of 1,2-dimethoxyethane and propylene carbonate through the study of viscosity-temperature dependence of corresponding binary liquid mixtures</t>
  </si>
  <si>
    <t>PHYSICS AND CHEMISTRY OF LIQUIDS</t>
  </si>
  <si>
    <t xml:space="preserve"> 0031-9104</t>
  </si>
  <si>
    <t>https://www.tandfonline.com/action/doSearch?AllField=vrinceanu&amp;SeriesKey=gpch20
http://apps.webofknowledge.com/full_record.do?product=WOS&amp;search_mode=GeneralSearch&amp;qid=3&amp;SID=D2WtaHh4W618Z1CMtKL&amp;page=1&amp;doc=4</t>
  </si>
  <si>
    <t>10.1080/00319104.2016.1233181</t>
  </si>
  <si>
    <t>000399466200012</t>
  </si>
  <si>
    <t>541-557</t>
  </si>
  <si>
    <t>gri/Q3</t>
  </si>
  <si>
    <t>A Comparative Study of Stereovision Algorithms</t>
  </si>
  <si>
    <t>Elena Bebeselea-Sterp NTT DATA ROMANIA, Raluca Brad ULBS and Remus Brad ULBS</t>
  </si>
  <si>
    <t>FING_4</t>
  </si>
  <si>
    <t>International Journal of Advanced Computer Science and Applications (IJACSA)\</t>
  </si>
  <si>
    <t>ISSN : 2158-107X</t>
  </si>
  <si>
    <t>http://thesai.org/Publications/ViewPaper?Volume=8&amp;Issue=11&amp;Code=ijacsa&amp;SerialNo=44</t>
  </si>
  <si>
    <t>http://dx.doi.org/10.14569/IJACSA.2017.081144</t>
  </si>
  <si>
    <t>WOS:000417985900044</t>
  </si>
  <si>
    <t>359-375</t>
  </si>
  <si>
    <t xml:space="preserve"> A Comparative Study of Block Matching Optical Flow Algorithms</t>
  </si>
  <si>
    <t>Ramona Maris NTT DATA ROMANIA, Raluca Brad ULBS, Remus Brad ULBS</t>
  </si>
  <si>
    <t>TEM Journal</t>
  </si>
  <si>
    <t xml:space="preserve"> ISSN:  2217-8309</t>
  </si>
  <si>
    <t>http://www.tem-journal.com/archives/vol6no4.html</t>
  </si>
  <si>
    <t>DOI: 10.18421/TEM64-16</t>
  </si>
  <si>
    <t>WOS:000417432500016</t>
  </si>
  <si>
    <t>760-770</t>
  </si>
  <si>
    <t xml:space="preserve">Research on the relationship between surface engineering and deformation response of some natural polymeric nanofibrous systems. Possible Applications in Medicine
</t>
  </si>
  <si>
    <t xml:space="preserve">Iorgoaiea Guignard Mirela, Coman Diana, Agop Maricel, Ouerfelli Nouredine       (Department of Chemistry, College of Science, Imam Abdulrahman Bin Faisal University, Saudi Arabia; Université de Tunis El Manar, Laboratoire Biophysique et de Technologies Médicales, Institut Supérieur des Technologies Médicales de Tunis, Tunisie), Miricescu Dan, Vrînceanu Narcisa,  Iancu DragoșTeodor, Dumitrașcu Dan Dumitru, Grădinaru Irina </t>
  </si>
  <si>
    <t>Journal of Computational and Theoretical Nanoscience• ISSN: 15461955</t>
  </si>
  <si>
    <t xml:space="preserve">1546-1955 </t>
  </si>
  <si>
    <t>http://www.aspbs.com/ctn/    http://www.ingentaconnect.com/content/asp/jctn/2017/00000014/00000001/art00084;jsessionid=e7bl220ik6lei.x-ic-live-03</t>
  </si>
  <si>
    <t>https://doi.org/10.1166/jctn.2017.6360</t>
  </si>
  <si>
    <t>https://www.scopus.com/record/display.uri?eid=2-s2.0-85014934473&amp;origin=resultslist&amp;sort=plf-f&amp;src=s&amp;st1=coman%2cd&amp;nlo=&amp;nlr=&amp;nls=&amp;sid=14B7D5FB13F3F35B77D24EA09BD3035B.wsnAw8kcdt7IPYLO0V48gA%3a350&amp;sot=b&amp;sdt=cl&amp;cluster=scoafid%2c%2260015877%22%2ct&amp;sl=20&amp;s=AUTHOR-NAME%28coman%2cd%29&amp;relpos=2&amp;citeCnt=0&amp;searchTerm=</t>
  </si>
  <si>
    <t>536–544</t>
  </si>
  <si>
    <t>Research on the relationship between surface engineering and deformation response of some natural polymeric nanofibrous systems. Possible applications in medicine</t>
  </si>
  <si>
    <t xml:space="preserve">Guignard, M.I.,  Coman, D.,  Agop, M.,  Ouerfelli, N. (Department of Chemistry, College of Science, Imam Abdulrahman Bin Faisal University, P.O. Box 1982, Dammam 31441, Saudi Arabia.; 
e Université de Tunis El Manar, Laboratoire Biophysique et de Technologies Médicales LR13ES07, Institut Supérieur des Technologies Médicales de Tunis, 9 Avenue Dr. Zouhaier Essafi 1006 Tunis, Tunisie), Miricescu, D.,  Vrinceanu, N.,  Iancu, D.T.,  Dumitrascu, D.D.,  Gradinaru, I.  </t>
  </si>
  <si>
    <t>Journal of Computational and Theoretical Nanoscience</t>
  </si>
  <si>
    <t>1546-1955</t>
  </si>
  <si>
    <t>http://www.aspbs.com/ctn/</t>
  </si>
  <si>
    <t>10.1166/jctn.2017.6360</t>
  </si>
  <si>
    <t>536-544</t>
  </si>
  <si>
    <t>Study regarding the physical-mechanical properties of knits for garments – pilling performance</t>
  </si>
  <si>
    <t>Articol</t>
  </si>
  <si>
    <t>Coldea, Alina Mihaela; Vlad, Dorin</t>
  </si>
  <si>
    <t>8th International Conference on Manufacturing Science and Education – MSE 2017 “Trends in New Industrial Revolution” / Volume 121, 2017, Design, Manufacturing and Management of Technological Equipment and Systems</t>
  </si>
  <si>
    <t>ISSN 1583-7904, ISBN: 9781510847057,     eISSN: 2261-236X</t>
  </si>
  <si>
    <t>01-08</t>
  </si>
  <si>
    <t>10.1051/matecconf/201712101002</t>
  </si>
  <si>
    <t xml:space="preserve"> –</t>
  </si>
  <si>
    <t xml:space="preserve">https://www.matec-conferences.org/articles/matecconf/abs/2017/35/matecconf_mse2017_01002/matecconf_mse2017_01002.html 
https://www.matec-conferences.org/articles/matecconf/pdf/2017/35/matecconf_mse2017_01002.pdf
</t>
  </si>
  <si>
    <t>Research Regarding the Physical-Mechanical Properties of Knits for Garments - Abrasion Resistance</t>
  </si>
  <si>
    <t>10TH INTERNATIONAL CONFERENCE INTERDISCIPLINARITY IN ENGINEERING / vol. 181 / PROCEDIA ENGINEERING</t>
  </si>
  <si>
    <t>1877-7058</t>
  </si>
  <si>
    <t>330-337</t>
  </si>
  <si>
    <t>10.1016/j.proeng.2017.02.397</t>
  </si>
  <si>
    <t>WOS:000404612700046</t>
  </si>
  <si>
    <t>http://apps.webofknowledge.com/full_record.do?product=WOS&amp;search_mode=AuthorFinder&amp;qid=3&amp;SID=E6kD7boRw3mdcGUXUbF&amp;page=1&amp;doc=8&amp;cacheurlFromRightClick=no; https://www.scopus.com/record/display.uri?eid=2-s2.0-85020794147&amp;origin=resultslist&amp;sort=plf-f&amp;src=s&amp;sid=5c533ac0800b7d7d5610c502f3715c48&amp;sot=autdocs&amp;sdt=autdocs&amp;sl=18&amp;s=AU-ID%2856271755600%29&amp;relpos=2&amp;citeCnt=0&amp;searchTerm=</t>
  </si>
  <si>
    <t>Research Regarding the Influence of Raw Material and Woven Fabric Geometry on the Air Permeability of Mattress</t>
  </si>
  <si>
    <t>Vlad, Dorin; Cioca, Lucian Ionel</t>
  </si>
  <si>
    <t>324-329</t>
  </si>
  <si>
    <t>10.1016/j.proeng.2017.02.396</t>
  </si>
  <si>
    <t>http://apps.webofknowledge.com/full_record.do?product=WOS&amp;search_mode=AuthorFinder&amp;qid=3&amp;SID=E6kD7boRw3mdcGUXUbF&amp;page=1&amp;doc=7&amp;cacheurlFromRightClick=no; https://www.scopus.com/record/display.uri?eid=2-s2.0-85020808054&amp;origin=resultslist&amp;sort=plf-f&amp;src=s&amp;sid=5c533ac0800b7d7d5610c502f3715c48&amp;sot=autdocs&amp;sdt=autdocs&amp;sl=18&amp;s=AU-ID%2856271755600%29&amp;relpos=1&amp;citeCnt=1&amp;searchTerm=</t>
  </si>
  <si>
    <t>Fabric Defect Detection Using Fourier Transform and Gabor Filters</t>
  </si>
  <si>
    <t>Cristina Modrângă Wenglor Sensoric Sibiu, Raluca Brad ULBS, Remus Brad ULBS</t>
  </si>
  <si>
    <t>Journal of Textile Engineering &amp; Fashion Technology</t>
  </si>
  <si>
    <t>ISSN: 2574-8114</t>
  </si>
  <si>
    <t>00107</t>
  </si>
  <si>
    <t>DOI: 10.15406/jteft.2017.03.00107</t>
  </si>
  <si>
    <t>Fundamental and practical aspects concerning the characterization of smart textiles</t>
  </si>
  <si>
    <t>Broască Geanina., Borcia Gabriela, Dumitrașcu Nicoleta, Cioca Marius, Coman Diana, Ouerfelli Nouredine (Department of Chemistry, College of Science, Imam Abdulrahman Bin Faisal University, Saudi Arabia; Université de Tunis El Manar, Laboratoire Biophysique et de Technologies Médicales, Institut Supérieur des Technologies Médicales de Tunis, Tunisie), Vrînceanu Narcisa</t>
  </si>
  <si>
    <t>ISSN: 2261236X</t>
  </si>
  <si>
    <t>https://doi.org/10.1051/matecconf/201712101001</t>
  </si>
  <si>
    <t>General aspects regarding the kinematic and dynamic analysis of the fabric take up/cloth roller</t>
  </si>
  <si>
    <t>Matran Cristian
Bercan Nicolae</t>
  </si>
  <si>
    <t>MATEC Web Conf.
Volume 121, 2017
8th International Conference on Manufacturing Science and Education – MSE 2017 “Trends in New Industrial Revolution”</t>
  </si>
  <si>
    <t>2261-236X</t>
  </si>
  <si>
    <t>https://www.scopus.com/results/results.uri?sort=plf-f&amp;src=s&amp;st1=matran&amp;nlo=&amp;nlr=&amp;nls=&amp;sid=e60479f4c5583acfae1d07ed1c9bd9b9&amp;sot=b&amp;sdt=cl&amp;cluster=scopubyr%2c%222017%22%2ct%2bscosubjabbr%2c%22ENGI%22%2ct&amp;sl=19&amp;s=AUTHOR-NAME%28matran%29&amp;origin=resultslist&amp;zon</t>
  </si>
  <si>
    <t>https://doi.org/10.1051/matecconf/201712101008</t>
  </si>
  <si>
    <t>Matran Cristian</t>
  </si>
  <si>
    <t>Correlation Analysis of the viscosity Arrhenius-type equations parameters for some binary liquids mixtures</t>
  </si>
  <si>
    <t xml:space="preserve"> Ahlam Abdulaziz Alarfaj; Rami B. H. Kacem; Lotfi Snoussi; Narcisa Vrinceanu; Mishael A. Alkhaldi; Nora O. Alzamel; Noureddine Ouerfelli (Department of Chemistry, College of Science, Imam Abdulrahman Bin Faisal University, P.O. Box 1982, Dammam 31441, Saudi Arabia.; 
e Université de Tunis El Manar, Laboratoire Biophysique et de Technologies Médicales LR13ES07, Institut Supérieur des Technologies Médicales de Tunis, 9 Avenue Dr. Zouhaier Essafi 1006 Tunis, Tunisie); Imam Abdulrahman Alfaisal University, Department of Chemistry, College of Science, P.O. Box 1982,
Dammam 31441, Saudi Arabia
Department of Quantitative Methods, FSEGN, University of Tunis Carthage, Campus Universitaire Mrezga
Route Hammamet 8000 Nabeul, Tunisia
Thermal Process Laboratory Research and Technologies Centre of Energy, Borj-Cedria Science and
Technologies Park, BP 95, 2050 Hammam-lif, Tunisia
Université de Tunis El Manar, Institut Supérieur desTechnologies Médicales de Tunis, LR13SE07, Laboratoire
Biophysique et de Technologies Médicales, 9 Avenue Dr. Zouhaier Essafi 1006 Tunis, Tunisia
</t>
  </si>
  <si>
    <t xml:space="preserve"> Mediterranean Journal of Chemistry,</t>
  </si>
  <si>
    <t>2028-3997</t>
  </si>
  <si>
    <t>23-32</t>
  </si>
  <si>
    <t>Directory of Open Access Journals</t>
  </si>
  <si>
    <t>http://www.ingentaconnect.com/content/doaj/20283997/2017/00000006/00000002/art00004;jsessionid=759cj1mabjedc.x-ic-live-01</t>
  </si>
  <si>
    <t>Broasca, G.,  Borcia, G.,  Dumitrascu, N.,  Cioca, M.,  Coman, D.,  Ourfelli, N. (Department of Chemistry, College of Science, Imam Abdulrahman Bin Faisal University, P.O. Box 1982, Dammam 31441, Saudi Arabia.; Université de Tunis El Manar, Laboratoire Biophysique et de Technologies Médicales LR13ES07, Institut Supérieur des Technologies Médicales de Tunis, 9 Avenue Dr. Zouhaier Essafi 1006 Tunis, Tunisie),  Vrînceanu, N</t>
  </si>
  <si>
    <t>2261236X</t>
  </si>
  <si>
    <t>https://www.matec-conferences.org/articles/matecconf/pdf/2017/35/matecconf_mse2017_01001.pdf; https://www.matec-conferences.org/articles/matecconf/abs/2017/35/contents/contents.html</t>
  </si>
  <si>
    <t xml:space="preserve"> Coman Diana, Vrînceanu  Narcisa </t>
  </si>
  <si>
    <t>LAP Lambert Academic Publishing https://www.lap-publishing.com/catalog/details//store/gb/book/978-3-330-00480-1/advanced-health-improved-textile-composites</t>
  </si>
  <si>
    <t>978-3-330-00480-1</t>
  </si>
  <si>
    <t>ianuarie</t>
  </si>
  <si>
    <t>Vrînceanu Narcisa, Coman  Diana</t>
  </si>
  <si>
    <t>The Structural and Kinematical Analyses of a Wired Robotic Mechanism with Three Degrees of Freedom</t>
  </si>
  <si>
    <t>Springer International Publishing AG</t>
  </si>
  <si>
    <t>978-3-319-63711-2
978-3-319-63712-9</t>
  </si>
  <si>
    <t>August</t>
  </si>
  <si>
    <t>Advanced health-improved textile composites</t>
  </si>
  <si>
    <t>CHAPTER I. INTRODUCTION, Diana Coman, Narcisa Vrinceanu</t>
  </si>
  <si>
    <t>Lambert Academic Publishing https://www.lap-publishing.com/catalog/details//store/gb/book/978-3-330-00480-1/advanced-health-improved-textile-composites; http://biblioteca.ulbsibiu.ro:8080/liberty/opac/search.do?queryTerm=vrinceanu%2C%20narcisa&amp;mode=BASIC&amp;operator=ADJ1&amp;includeNonPhysicalItems=true&amp;title=Title%20...%20enter%20here&amp;publicationYear=Year%20From&amp;yearTo=Year%20To&amp;catalogAuthors=Author%20...%20enter%20here&amp;publisher=Publisher%20...%20enter%20here&amp;mainSubject=Subject%20...%20enter%20here&amp;series=Series%20...%20enter%20here&amp;limit=Toate&amp;branch=Toate&amp;resourceCollection=Toate&amp;=undefined&amp;modeRadio=KEYWORD&amp;activeMenuItem=false</t>
  </si>
  <si>
    <t>CHAPTER 3. EXPERIMENTAL PART: Diana COMAN, Narcisa VRINCEANU</t>
  </si>
  <si>
    <t>CHAPTER 5. INSTRUMENTAL PROCEDURES FOR MATERIALS CHARACTERIZATION: Diana COMAN, Narcisa VRINCEANU</t>
  </si>
  <si>
    <t>CHAPTER 6. RESULTS AND DISCUSSIONS: Diana COMAN, Narcisa VRINCEANU, Cristina Mihaela RIMBU</t>
  </si>
  <si>
    <t>CHAPTER 7. CONCLUSIONS: Diana COMAN, Narcisa VRINCEANU</t>
  </si>
  <si>
    <t>Elemente de Informatică aplicată</t>
  </si>
  <si>
    <t>Cristian Matran</t>
  </si>
  <si>
    <t>Universității "Lucian Blaga" din Sibiu</t>
  </si>
  <si>
    <t>978-606-12-1524-9</t>
  </si>
  <si>
    <t>INTERNATIONAL SCIENTIFIC CONFERENCE "Innovative solutions for sustainable development of textiles and leather industry" 2017</t>
  </si>
  <si>
    <t>http://textile.webhost.uoradea.ro/Conferinta/2017/Scientific%20board.html</t>
  </si>
  <si>
    <t>23.04.2017</t>
  </si>
  <si>
    <t>Fibres and Textiles in Eastern Europe</t>
  </si>
  <si>
    <t>http://www.fibtex.lodz.pl/</t>
  </si>
  <si>
    <t>ANNALS OF THE UNIVERSITY OF ORADEA. FASCICLE OF TEXTILES, LEATHERWORK</t>
  </si>
  <si>
    <t>http://textile.webhost.uoradea.ro/Conferinta/2017/index.html</t>
  </si>
  <si>
    <t>25.04.2017</t>
  </si>
  <si>
    <t xml:space="preserve">http://conferences.ulbsibiu.ro/mse/2017/index.htm </t>
  </si>
  <si>
    <t>2.04.2017</t>
  </si>
  <si>
    <t>Vrinceanu Narcisa</t>
  </si>
  <si>
    <t>JOURNAL OF APPLIED RESEARCH AND TECHNOLOGY</t>
  </si>
  <si>
    <t>https://www.journals.elsevier.com/journal-of-applied-research-and-technology/</t>
  </si>
  <si>
    <t>15 martie 2017</t>
  </si>
  <si>
    <t>Narcisa Vrinceanu</t>
  </si>
  <si>
    <t xml:space="preserve">AdvPhotoCat-E2017, The 2nd International Workshop “Advances on Photocatalysis”, Heraklion-Crete, Greece, 14 – 16th of July, 2017 </t>
  </si>
  <si>
    <t>http://www.photocatalysis-workshop.com/wp-content/uploads/2015/03/Program-final-version-AdvPhotoCat2017-formatA5.pdf</t>
  </si>
  <si>
    <t>14-16 iulie 2017</t>
  </si>
  <si>
    <t>Program 1 Subprogram 1.1 - Resurse Umane, PROIECTE DE MOBILITATE PENTRU CERCETĂTORI CU EXPERIENŢĂ, DIN DIASPORA - Competiţia 2017</t>
  </si>
  <si>
    <t>UEFISCDI</t>
  </si>
  <si>
    <t>7 zile</t>
  </si>
  <si>
    <t>ROSE Îmbunătățirea Retenției Școlare</t>
  </si>
  <si>
    <t>Romanian Secondary Education Project</t>
  </si>
  <si>
    <t>Beneficiar</t>
  </si>
  <si>
    <t>Chiliban Bogdan</t>
  </si>
  <si>
    <t>http://www.edu.ro/etichete/proiect-rose</t>
  </si>
  <si>
    <t>21.09.2017</t>
  </si>
  <si>
    <r>
      <t xml:space="preserve">1,Procedeu de retratare a materialelor textile vopsite cu coloranți direcți / Procedure of the retreatment of textile materials dyed with direct dyes   </t>
    </r>
    <r>
      <rPr>
        <i/>
        <sz val="10"/>
        <rFont val="Arial Narrow"/>
        <family val="2"/>
      </rPr>
      <t xml:space="preserve">       </t>
    </r>
    <r>
      <rPr>
        <sz val="10"/>
        <rFont val="Arial Narrow"/>
        <family val="2"/>
      </rPr>
      <t xml:space="preserve">      2.Procedeu de retratare a vopsirilor cu coloranți direcți pe fibre celulozice / Retreatment procedure of dyeing with direct dyes onto cellulosic fibres</t>
    </r>
  </si>
  <si>
    <t>Coman Diana., Grigoriu Aurelia,  Drăgan Stela Ecaterina, Ghimici Luminița</t>
  </si>
  <si>
    <t xml:space="preserve">         FING4</t>
  </si>
  <si>
    <t>Catalog Salonul Internațional al Cercetării, Inovării și Inventicii ediţia XV-PROINVENT, Universitatea Tehnică din Cluj-Napoca, Romania, Editura U.T.PRESS, ISBN 978-606-737-235-9, p.224.</t>
  </si>
  <si>
    <t>https://proinvent.utcluj.ro/program, https://proinvent.utcluj.ro/cataloage/Pro_Invent_2017.pdf</t>
  </si>
  <si>
    <t xml:space="preserve">     22 - 24 martie 2017, Cluj-Napoca</t>
  </si>
  <si>
    <t>1. Procedure of the retreatment of textile materials dyed with direct dyes                              2.Retreatment procedure of dyeing with direct  dyes onto cellulosic fibres</t>
  </si>
  <si>
    <t>Proceedings of  The 9 th Edition of European Exhibition of Creativity and Innovation, EUROINVENT 2017, ISBN 978-606-775-212-0,  p.354.</t>
  </si>
  <si>
    <t xml:space="preserve">http://www.euroinvent.org/,  http://www.euroinvent.org/archive/catalogues/
http://www.euroinvent.org/cat/E2017.pdf
</t>
  </si>
  <si>
    <t xml:space="preserve">      17 - 19 mai  2017, Iași</t>
  </si>
  <si>
    <t>1. Procedure of the retreatment of textile materials dyed with direct dyes                              2.Retreatment procedure of dyeing with direct dyes onto cellulosic fibres</t>
  </si>
  <si>
    <t>The 21th International Salon of Research, Innovation and Technological Transfer, INVENTICA 2017 (The 21th International Exhibition of Inventics and International Conference, Iași, Romania), ISSN 1844-7880, p.104 -105.</t>
  </si>
  <si>
    <t>http://ini.tuiasi.ro/salon/, http://www.tuiasi.ro/evenimente/inventica-2017</t>
  </si>
  <si>
    <t>28-30 iunie 2017, National Institute of Inventics, Iași</t>
  </si>
  <si>
    <t>1. Procedeu de retratare a materialelor textile vopsite cu coloranți direcți /  Procedure of the retreatment of textile materials dyed with direct dyes                             2. Procedeu de retratare a vopsirilor cu coloranți direcți pe fibre celulozice /  Retreatment procedure of dyeing with direct dyes onto cellulosic fibres</t>
  </si>
  <si>
    <t>Expoziția Internațională Specializată INFOINVENT 2017, ediția a XV-a, Chișinău, Republica Moldova,         Catalog oficial,  p.56-57.</t>
  </si>
  <si>
    <t>https://utm.md/event/expozitia-internationala-specializata-infoinvent-2017/ http://infoinvent.md/assets/files/catalog/catalog-2017.pdf</t>
  </si>
  <si>
    <t xml:space="preserve">      15 - 18 noiembrie 2017, Chișinău</t>
  </si>
  <si>
    <t>Predarea mecanicii - tradițional și modern</t>
  </si>
  <si>
    <t>Cristian MATRAN</t>
  </si>
  <si>
    <t>Creativity, Technology, Marketing</t>
  </si>
  <si>
    <t>http://www.ctmfiu.utm.md/en/</t>
  </si>
  <si>
    <t>26-28 octombrie 2017</t>
  </si>
  <si>
    <t>Învățarea cu ajutorul calculatorului pentru studenții textiliști</t>
  </si>
  <si>
    <t>New suggested model for rheological properties of non Newtonian fluids - POSTER</t>
  </si>
  <si>
    <t>Mohamed Dallel University of Tunis El Manar, Department, Department of Fundamental Sciences and Informatics; Lotfi Snoussi
University of Carthage; Narcisa Vrinceanu; H.M. Almuzafar; Wided Loued, University of Monastir; Ridha Touati, University of Monastir; Noureddine Ouerfelli
University of Dammam, College of Science.</t>
  </si>
  <si>
    <t>International Conference on Bioanalysis. Health &amp; Environment, 25 April 2017 - ISSAT-Mahdia. Tunisia</t>
  </si>
  <si>
    <t>https://www.researchgate.net/publication/316441070_New_suggested_model_for_rheological_properties_of_non_Newtonian_fluids</t>
  </si>
  <si>
    <t>Avrigean Eugen</t>
  </si>
  <si>
    <t>Bercan Nicolae</t>
  </si>
  <si>
    <t>Sl</t>
  </si>
  <si>
    <t>Chiliban Marius</t>
  </si>
  <si>
    <t>Florea Adriana</t>
  </si>
  <si>
    <t>Florea Radu</t>
  </si>
  <si>
    <t>Manolea Daniel</t>
  </si>
  <si>
    <t>Pascu Adrian</t>
  </si>
  <si>
    <t>FING5</t>
  </si>
  <si>
    <t>Studies and research on the electrical resistance of the polyethylene Insulation used for the chemical protection of the steel pipelines intended for the natural gas distribution</t>
  </si>
  <si>
    <t>Filip, S.M., Ripianu, R.G., Avrigean, E.</t>
  </si>
  <si>
    <t>Revista de chimie – Revista de materiale plastice.</t>
  </si>
  <si>
    <t>0025 / 5289</t>
  </si>
  <si>
    <t>63-66</t>
  </si>
  <si>
    <t>Research on the Internal pressure of metal gas distribution pipelines with different types of tubing defects.</t>
  </si>
  <si>
    <t>Filip, S. M., Avrigean E.</t>
  </si>
  <si>
    <t>Conferinta MSE din 6-7 iunie 2017, Sibiu</t>
  </si>
  <si>
    <t>2559-2963</t>
  </si>
  <si>
    <t>Experimental method for determining forces at bending of perforated plates</t>
  </si>
  <si>
    <t>Adrian Pascu, Mihaela Oleksik, Eugen Avrigean</t>
  </si>
  <si>
    <t>ACTA Universitatis Cibiniensis (Technical Series)</t>
  </si>
  <si>
    <t>ISSN 1583-7149</t>
  </si>
  <si>
    <t>52 - 58</t>
  </si>
  <si>
    <t xml:space="preserve">https://www.degruyter.com/downloadpdf/j/aucts.2017.69.issue-1/aucts-2017-0008/aucts-2017-0008.pdf </t>
  </si>
  <si>
    <t>Simulation of the Mechanical Behavior of Polyethylene Pipes in The Static And Dynamic Field</t>
  </si>
  <si>
    <t>Avrigean Eugen, Pascu Adrian, Mihaela Oleksik</t>
  </si>
  <si>
    <t>International Journal of Research in Engineering and Science (IJRES)</t>
  </si>
  <si>
    <t>ISSN (Online): 2320-9364, ISSN (Print): 2320-9356</t>
  </si>
  <si>
    <t>15-21</t>
  </si>
  <si>
    <t>http://ijres.org/papers/Volume%205/Vol5-Iss8/Version-2/B5821521.pdf</t>
  </si>
  <si>
    <t>Avrigean Eugen, Pascu Adrian, Oleksik Valentin</t>
  </si>
  <si>
    <t>ISSN (Online): 2320-9364, ISSN (Print): 2320-9355</t>
  </si>
  <si>
    <t>Studies and Research on the Fracture of High-Density Polyethylene Welded Assemblies Used in Natural Gas Distribution Networks</t>
  </si>
  <si>
    <t>Avrigean Eugen, Pascu Adrian</t>
  </si>
  <si>
    <t>International Journal of Science and Research (IJSR)</t>
  </si>
  <si>
    <t>ISSN (online) 2319-706</t>
  </si>
  <si>
    <t>1608-1613</t>
  </si>
  <si>
    <t>https://www.ijsr.net/archive/v6i6/ART20174589.pdf</t>
  </si>
  <si>
    <t>Comparative Study on the Method of Connecting Polyethylene Pipes to the Existing Polyethylene Distribution</t>
  </si>
  <si>
    <t>ISSN (online) 2319-707</t>
  </si>
  <si>
    <t>486-490</t>
  </si>
  <si>
    <t>https://www.ijsr.net/archive/v6i9/ART20176477.pdf</t>
  </si>
  <si>
    <t xml:space="preserve">Establishing Stresses and Strains Occurring as a Result of the Influence of Accidental External Factors on Polyethylene Pipes. </t>
  </si>
  <si>
    <t>Global Journal for Research Analysis</t>
  </si>
  <si>
    <t>ISSN 2277-8160</t>
  </si>
  <si>
    <t>594-597</t>
  </si>
  <si>
    <t>https://www.worldwidejournals.com/global-journal-for-research-analysis-GJRA/file.php?val=September_2017_1505391686__112.pdf</t>
  </si>
  <si>
    <t>Necessary Study on the Behavior of Polyethylene Pipes under the Action of Accidental External Mechanical Factors.</t>
  </si>
  <si>
    <t>2320-9356</t>
  </si>
  <si>
    <t>http://www.ijres.org/papers/Volume%205/Vol5-Iss8/Version-2/A5820107.pdf</t>
  </si>
  <si>
    <t>Studies and Researches on the Aggressive Bodies that Can Affect the Integrity of the Polyethylene Pipes Used in Natural Gas Transportation.</t>
  </si>
  <si>
    <t xml:space="preserve">Avrigean E., Oleksik, M., Filip, S. </t>
  </si>
  <si>
    <t>2250-1991</t>
  </si>
  <si>
    <t>590-593</t>
  </si>
  <si>
    <t>https://www.worldwidejournals.com/global-journal-for-research-analysis-GJRA/file.php?val=September_2017_1505391639__111.pdf</t>
  </si>
  <si>
    <t xml:space="preserve">Studies and Experimental Researches on the Aggressive Bodies that Come into Contact with the Polyethylene Pipes. </t>
  </si>
  <si>
    <t xml:space="preserve">Avrigean E., Oleksik, V., Filip, S. </t>
  </si>
  <si>
    <t>598-600</t>
  </si>
  <si>
    <t>https://www.worldwidejournals.com/global-journal-for-research-analysis-GJRA/file.php?val=September_2017_1505391681__113.pdf</t>
  </si>
  <si>
    <t>Study on the Behavior of the Cold-Applied Extruded Polyethylene Insulation Under The Influence of Mechanichal Actions – Part 1.</t>
  </si>
  <si>
    <t xml:space="preserve">Filip, S. M., Avrigean Eugen </t>
  </si>
  <si>
    <t xml:space="preserve">International Journal of Science and Research (IJSR). </t>
  </si>
  <si>
    <t>2319-7064</t>
  </si>
  <si>
    <t>1980- 1982</t>
  </si>
  <si>
    <t>https://www.ijsr.net/archive/v6i8/v6i8_01.php</t>
  </si>
  <si>
    <t xml:space="preserve">Study on the Behavior of the Cold-Applied Extruded Polyethylene Insulation Under The Influence of Mechanichal Actions – Part 2. </t>
  </si>
  <si>
    <t>1976- 1979</t>
  </si>
  <si>
    <t xml:space="preserve">Statistical criteria and methodologies used for assessing the technical status of the urban gas distribution networks. </t>
  </si>
  <si>
    <t>138- 141</t>
  </si>
  <si>
    <t>https://www.ijsr.net/archive/v6i8/v6i8.php</t>
  </si>
  <si>
    <t>Global Journal for Researh Analysis</t>
  </si>
  <si>
    <t>Nicolae BERCAN, Mihaiela ILIESCU, Cristian MATRAN</t>
  </si>
  <si>
    <t>Electric-Motion Infrastructure in Romania - Research on Machining Processes of Mechanical Components of e-Motion Charging Station</t>
  </si>
  <si>
    <t>Mihaiela ILIESCU, Luige Vladareanu, Nicolae BERCAN, Alexandru ROGOJINARU</t>
  </si>
  <si>
    <t>DOI 10.1007/978-3-319-63712-9_6
ISSN 1865-0929</t>
  </si>
  <si>
    <t>Modelarea si simularea produselor si proceselor tehnologice de fabricatie</t>
  </si>
  <si>
    <t>Bondrea, I., Avrigean, E.</t>
  </si>
  <si>
    <t>Editura Universitatii "Lucian Blaga" din Sibiu</t>
  </si>
  <si>
    <t>978-606-12-1438-9</t>
  </si>
  <si>
    <t>iulie</t>
  </si>
  <si>
    <t>0.5</t>
  </si>
  <si>
    <t xml:space="preserve">Proiectarea prin CREO 3.0 - Asamblare - Desenare </t>
  </si>
  <si>
    <t>Lucian Blaga Sibiu</t>
  </si>
  <si>
    <t>978-606-12-1517-1</t>
  </si>
  <si>
    <t>Noiembrie</t>
  </si>
  <si>
    <t>ACTA Universitatis Cibiniensis Technical Series</t>
  </si>
  <si>
    <t>http://www.degruyter.com/view/j/aucts?rskey=GYu6rP&amp;result=1</t>
  </si>
  <si>
    <t>8th International Conference on Manufacturing Science and Education - MSE 2017</t>
  </si>
  <si>
    <t>Acta Universitatis Cibiniensis - Technical Series, Volume 69, Issue 1, dec. 2017 / Al XXIII-lea Simpozion Naţional de Mecanica Ruperii</t>
  </si>
  <si>
    <t>Al XV-lea Simpozion Național de Analiză Experimentală a Tensiunilor și de Încercare a Materialelor</t>
  </si>
  <si>
    <t>noiembrie 2018</t>
  </si>
  <si>
    <t>Al XXIII-lea SIMPOZION NAŢIONAL DE MECANICA RUPERII</t>
  </si>
  <si>
    <t xml:space="preserve">Membru în comitetul de organizare și în comitetul științific </t>
  </si>
  <si>
    <t>Al XV-lea SIMPOZION NAȚIONAL DE ANALIZĂ EXPERIMENTALĂ A TENSIUNILOR ȘI DE ÎNCERCARE A MATERIALELOR</t>
  </si>
  <si>
    <t>21.09.</t>
  </si>
  <si>
    <t>Raluca Brad ULBS, Lavinia Barac NTT Data Romania, Remus Brad ULBS</t>
  </si>
  <si>
    <t>FING_2</t>
  </si>
  <si>
    <t>Defect Detection Techniques for Airbag Production Sewing Stages</t>
  </si>
  <si>
    <t>Pamuk, G. and İlleez, A.A., 2017. PRODUCTION JOURNEY OF AIRBAGS: IN TERMS OF TEXTILE, International Advanced Researches &amp; Engineering Congress-2017</t>
  </si>
  <si>
    <t>https://www.researchgate.net/profile/Gulsah_Pamuk/publication/321748819_PRODUCTION_JOURNEY_OF_AIRBAGS_IN_TERMS_OF_TEXTILE/links/5a2fb45e458515a13d82dfe3/PRODUCTION-JOURNEY-OF-AIRBAGS-IN-TERMS-OF-TEXTILE.pdf</t>
  </si>
  <si>
    <t>BDI Google Scholar</t>
  </si>
  <si>
    <t>Coman Diana, Oancea Simona, Vrînceanu Narcisa</t>
  </si>
  <si>
    <t xml:space="preserve"> FING4</t>
  </si>
  <si>
    <t xml:space="preserve">Biofunctionalization of textile materials by antimicrobial treatments: a critical overview </t>
  </si>
  <si>
    <t>S. A. Dzuba, M. N. Uvarov. D. E. Utkin, F. Formaggio, A. Bedon, A. Orlandin, C. Peggion, The Power of EPR Techniques in Investigating Functionalization and Penetration into Fibers of Cotton-Bound Antimicrobial Peptides, APPLIED MAGNETIC RESONANCE, September 2017, Volume 48, Issue 9, pp 943–953</t>
  </si>
  <si>
    <t>https://link.springer.com/article/10.1007/s00723-017-0917-6</t>
  </si>
  <si>
    <t>WoS TR,  SCOPUS http://apps.webofknowledge.com/CitingArticles.do?product=WOS&amp;SID=D5aQKWYERXmBziZqLRs&amp;search_mode=CitingArticles&amp;parentProduct=WOS&amp;parentQid=1&amp;parentDoc=21&amp;REFID=291578933&amp;excludeEventConfig=ExcludeIfFromNonInterProduct https://www.scopus.com/results/results.uri?sort=plf-f&amp;src=s&amp;st1=coman%2cd&amp;nlo=&amp;nlr=&amp;nls=&amp;sid=14B7D5FB13F3F35B77D24EA09BD3035B.wsnAw8kcdt7IPYLO0V48gA%3a350&amp;sot=b&amp;sdt=cl&amp;cluster=scoafid%2c%2260015877%22%2ct&amp;sl=20&amp;s=AUTHOR-NAME%28coman%2cd%29&amp;origin=resultslist&amp;zone=leftSideBar&amp;editSaveSearch=&amp;txGid=14B7D5FB13F3F35B77D24EA09BD3035B.wsnAw8kcdt7IPYLO0V48gA%3a35</t>
  </si>
  <si>
    <t>Coman Diana, Vrînceanu Narcisa, Oancea Simona</t>
  </si>
  <si>
    <t xml:space="preserve">Investigation of ecofriendly ultrasonic coloring with natural dyes
</t>
  </si>
  <si>
    <t xml:space="preserve">Wang, X., An experimental study of the effect of ultrasonic vibration assisted wire sawing on surface roughness of SiC single crystal, ACADEMIC JOURNAL OF MANUFACTURING ENGINEERING, 
2017, 15(4), pp. 6-12
</t>
  </si>
  <si>
    <t>http://www.auif.utcluj.ro/images/PDF_AJME_4_2017/L1</t>
  </si>
  <si>
    <t>SCOPUS https://www.scopus.com/results/citedbyresults.uri?sort=plf-f&amp;cite=2-s2.0-84994378530&amp;src=s&amp;imp=t&amp;sid=85ccb2069167ddec8384d091ca327cbd&amp;sot=cite&amp;sdt=a&amp;sl=0&amp;origin=resultslist&amp;editSaveSearch=&amp;txGid=039b0058961030e287cc721fa690baa7</t>
  </si>
  <si>
    <t>Coman Diana, Oancea Simona, Vrînceanu Narcisa, Stoia Mihaela</t>
  </si>
  <si>
    <t>Sonication and conventional dyeing procedures of flax fibres with allium cepa anthocyanin extract</t>
  </si>
  <si>
    <t xml:space="preserve">Thakore, K.A., Abate, B., Application of ultrasound in the pretreatment of cotton fabric, CELLULOSE CHEMISTRY AND TECHNOLOGY, 2017, 
51(9-10), pp. 983-992
</t>
  </si>
  <si>
    <t>https://www.scopus.com/results/citedbyresults.uri?sort=plf-f&amp;cite=2-s2.0-84897761116&amp;src=s&amp;imp=t&amp;sid=c2516b7149df4fe843631617e94c9030&amp;sot=cite&amp;sdt=a&amp;sl=0&amp;origin=resultslist&amp;editSaveSearch=&amp;txGid=9701d2d6b5c38979cdef2a893db44f6b</t>
  </si>
  <si>
    <t>TR WoS, SCOPUS http://apps.webofknowledge.com/CitingArticles.do?product=WOS&amp;SID=D3y99VySV7BSTpMLUOQ&amp;search_mode=CitingArticles&amp;parentProduct=WOS&amp;parentQid=17&amp;parentDoc=7&amp;REFID=469354386&amp;excludeEventConfig=ExcludeIfFromNonInterProduct https://www.scopus.com/record/display.uri?eid=2-s2.0-85014934473&amp;origin=resultslist&amp;sort=plf-f&amp;src=s&amp;st1=coman%2cd&amp;nlo=&amp;nlr=&amp;nls=&amp;sid=14B7D5FB13F3F35B77D24EA09BD3035B.wsnAw8kcdt7IPYLO0V48gA%3a350&amp;sot=b&amp;sdt=cl&amp;cluster=scoafid%2c%2260015877%22%2ct&amp;sl=20&amp;s=AUTHOR-NAME%28coman%2cd%29&amp;relpos=2&amp;citeCnt=0&amp;searchTerm=</t>
  </si>
  <si>
    <t>Heba M El-Hennawi, Safia A Mahmoud, Amira A Ragheb, Eco-friendly coloration of silk and flax fabrics with natural dye enhanced by ultraviolet radiation, EGYPTIAN PHARMACEUTICAL JOURNAL, 2017, Volume : 16 ,Issue 3, pp. 192-198, DOI: 10.4103/epj.epj_31_17</t>
  </si>
  <si>
    <t>http://www.epj.eg.net/article.asp?issn=1687-4315;year=2017;volume=16;issue=3;spage=192;epage=198;aulast=El-Hennawi</t>
  </si>
  <si>
    <t>GOOGLE  https://scholar.google.ro/scholar?oi=bibs&amp;hl=ro&amp;cites=14057556213248106035</t>
  </si>
  <si>
    <t>Oancea Simona, Stoia Mihaela, Coman Diana</t>
  </si>
  <si>
    <t>Effects of extraction conditions on bioactive anthocyanin content of Vaccinium corymbosum, in the perspective of food applications</t>
  </si>
  <si>
    <t>N. Prabavathy, S. Shalini, R. Balasundaraprabhu, Dhayalan Velauthapillai, S. Prasanna, Pravin Walke, N. Muthukumarasamy, Effect of solvents in the extraction and stability of anthocyanin from the petals of Caesalpinia pulcherrima for natural dye sensitized solar cell applications, JOURNAL OF MATERIALS SCIENCE: MATERIALS IN ELECTRONICS, july 2017, Volume 28, Issue 13, pp. 9882–9892</t>
  </si>
  <si>
    <t>https://link.springer.com/article/10.1007/s10854-017-6743-7 https://link.springer.com/article/10.1007/s10854-017-6743-7</t>
  </si>
  <si>
    <r>
      <rPr>
        <sz val="11"/>
        <rFont val="Calibri"/>
        <family val="2"/>
      </rPr>
      <t xml:space="preserve">SCOPUS https://www.scopus.com/results/citedbyresults.uri?sort=plf-f&amp;cite=2-s2.0-84891707567&amp;src=s&amp;imp=t&amp;sid=a766ce3f4d2123429a497c286df91ce6&amp;sot=cite&amp;sdt=a&amp;sl=0&amp;origin=resultslist&amp;editSaveSearch=&amp;txGid=5a6157080a14c222c2fbc727596994d8 </t>
    </r>
    <r>
      <rPr>
        <u/>
        <sz val="11"/>
        <color indexed="39"/>
        <rFont val="Calibri"/>
        <family val="2"/>
      </rPr>
      <t>https://scholar.google.ro/scholar?as_ylo=2017&amp;hl=ro&amp;as_sdt=0,5&amp;sciodt=0,5&amp;cites=7550294629905227419&amp;scipsc=</t>
    </r>
  </si>
  <si>
    <t>Sueprasarn, J.; Reabroy, S.; Pirak, T., Antioxidant properties of Karanda (Carissa carandas Linn.) extracts and its application in Thai traditional fermented pork sausage (Nham).,INTERNATIONAL FOOD RESEARCH JOURNAL , 2017, Vol. 24 Issue 4, pp.1667-1675.</t>
  </si>
  <si>
    <t>http://www.ifrj.upm.edu.my/ifrj-2017-24-issue-4.html</t>
  </si>
  <si>
    <r>
      <rPr>
        <sz val="11"/>
        <rFont val="Calibri"/>
        <family val="2"/>
      </rPr>
      <t xml:space="preserve">SCOPUS </t>
    </r>
    <r>
      <rPr>
        <u/>
        <sz val="11"/>
        <color indexed="39"/>
        <rFont val="Calibri"/>
        <family val="2"/>
      </rPr>
      <t>http://web.a.ebscohost.com/abstract?direct=true&amp;profile=ehost&amp;scope=site&amp;authtype=crawler&amp;jrnl=19854668&amp;AN=124927779&amp;h=MxvrPL%2b7z%2bUUin5CG5XLnynb1DPUoskn7xhQlShmon2UOVp8Cc8FRVM6l7Quiqa7JXeQus1s9VbD%2bzH%2bTJybIQ%3d%3d&amp;crl=c&amp;resultNs=AdminWebAuth&amp;resultLocal=ErrCrlNotAuth&amp;crlhashurl=login.aspx%3fdirect%3dtrue%26profile%3dehost%26scope%3dsite%26authtype%3dcrawler%26jrnl%3d19854668%26AN%3d124927779</t>
    </r>
  </si>
  <si>
    <t xml:space="preserve">Ferreira Guiné, R.P., Bioactive phenolic compounds: Extraction procedures and methods of analysis (  Book Chapter) ISBN: 978-153612054-7;978-153612033-2 in Phenolic Compounds: Types, Effects and Research
pp. 57-90, 2017
</t>
  </si>
  <si>
    <t>https://www.scopus.com/record/display.uri?eid=2-s2.0-85034011974&amp;origin=resultslist&amp;sort=plf-f&amp;cite=2-s2.0-84891707567&amp;src=s&amp;imp=t&amp;sid=86e6d958bd98fc8699edd68ccc2b989c&amp;sot=cite&amp;sdt=a&amp;sl=0&amp;relpos=4&amp;citeCnt=0&amp;searchTerm=</t>
  </si>
  <si>
    <r>
      <rPr>
        <sz val="11"/>
        <rFont val="Calibri"/>
        <family val="2"/>
      </rPr>
      <t xml:space="preserve"> SCOPUS </t>
    </r>
    <r>
      <rPr>
        <u/>
        <sz val="11"/>
        <color indexed="39"/>
        <rFont val="Calibri"/>
        <family val="2"/>
      </rPr>
      <t>https://www.scopus.com/record/display.uri?eid=2-s2.0-84994378530&amp;origin=resultslist&amp;sort=plf-f&amp;src=s&amp;st1=coman%2cd&amp;nlo=&amp;nlr=&amp;nls=&amp;sid=14B7D5FB13F3F35B77D24EA09BD3035B.wsnAw8kcdt7IPYLO0V48gA%3a350&amp;sot=b&amp;sdt=cl&amp;cluster=scoafid%2c%2260015877%22%2ct&amp;sl=20&amp;s=AUTHOR-NAME%28coman%2cd%29&amp;relpos=6&amp;citeCnt=1&amp;searchTerm=</t>
    </r>
  </si>
  <si>
    <t>Aryanti, Nita; Wardhani, Dyah Hesti; Wasi, Abdul; Ramadhan, Ghafa Al; Purbasari, Aprilina, Extraction Characteristics of Anthocyanin from Roselle (Hibiscus sabdariffa L.) Calyces by Ultrasound-Assisted Extraction, ADVANCED SCIENCE LETTERS,  Volume 23, Number 6, June 2017, pp. 5626-5628(3)</t>
  </si>
  <si>
    <t>http://www.aspbs.com/science/contents-science2017.htm#236 http://www.ingentaconnect.com/content/asp/asl/2017/00000023/00000006</t>
  </si>
  <si>
    <r>
      <rPr>
        <sz val="11"/>
        <rFont val="Calibri"/>
        <family val="2"/>
      </rPr>
      <t xml:space="preserve">GOOGLE </t>
    </r>
    <r>
      <rPr>
        <u/>
        <sz val="11"/>
        <color indexed="39"/>
        <rFont val="Calibri"/>
        <family val="2"/>
      </rPr>
      <t>https://scholar.google.ro/citations?user=psIrfpkAAAAJ&amp;hl=ro http://www.ingentaconnect.com/content/asp/asl/2017/00000023/00000006/art00138</t>
    </r>
  </si>
  <si>
    <t>Rodriguez Martinez, Eduardo N ,Pressurized fluid extraction of anthocyanins from cranberry pomace and its use in bioactive food coatings for almonds, THESIS, https://doi.org/10.7939/R33R0Q73N</t>
  </si>
  <si>
    <t>https://era.library.ualberta.ca/files/cq524jp19h#.Wpwn_2pubIU https://era.library.ualberta.ca/files/cq524jp19h/RodriguezMartinez_Eduardo_N_201709_MSc.pdf</t>
  </si>
  <si>
    <r>
      <rPr>
        <sz val="11"/>
        <rFont val="Calibri"/>
        <family val="2"/>
      </rPr>
      <t xml:space="preserve">GOOGLE </t>
    </r>
    <r>
      <rPr>
        <u/>
        <sz val="11"/>
        <color indexed="39"/>
        <rFont val="Calibri"/>
        <family val="2"/>
      </rPr>
      <t>https://scholar.google.ro/scholar?as_ylo=2017&amp;hl=ro&amp;as_sdt=0,5&amp;sciodt=0,5&amp;cites=7550294629905227419&amp;scipsc=</t>
    </r>
  </si>
  <si>
    <t>William Tchabo,
Yongkun Ma,
Emmanuel Kwaw,
Haining Zhang,
Xi Li, Influence of fermentation parameters on phytochemical profile and volatile properties of mulberry (Morus nigra) wine, JOURNAL OFTHE INSTITUTE OF BREWING, Volume 123, Issue 1, 2017 
Pages 151–158</t>
  </si>
  <si>
    <t xml:space="preserve">http://onlinelibrary.wiley.com/doi/10.1002/jib.v123.1/issuetoc </t>
  </si>
  <si>
    <r>
      <rPr>
        <sz val="11"/>
        <rFont val="Calibri"/>
        <family val="2"/>
      </rPr>
      <t xml:space="preserve">SCOPUS https://www.scopus.com/results/citedbyresults.uri?sort=plf-f&amp;cite=2-s2.0-84891707567&amp;src=s&amp;imp=t&amp;sid=3bfc45ac60f4082cd591248b77bf9bad&amp;sot=cite&amp;sdt=a&amp;sl=0&amp;origin=resultslist&amp;editSaveSearch=&amp;txGid=3d896d501c52da3f920af8db3b72b21c </t>
    </r>
    <r>
      <rPr>
        <u/>
        <sz val="11"/>
        <color indexed="39"/>
        <rFont val="Calibri"/>
        <family val="2"/>
      </rPr>
      <t>https://scholar.google.ro/scholar?as_ylo=2017&amp;hl=ro&amp;as_sdt=0,5&amp;sciodt=0,5&amp;cites=7550294629905227419&amp;scipsc=</t>
    </r>
  </si>
  <si>
    <t>Ruxandra Emilia Ştefănescu,
 Sigrid Eșianu, Eszter Laczkó-Zöld, Anca Mare,Bianca Tudor,
Maria Titica Dogaru, Short Period Storage Impact on Bioactive Constituents from Bilberries and Blueberries, ACTA MEDICA MARISIENSIS, vol.63,issue 2, pp.87</t>
  </si>
  <si>
    <t>https://www.degruyter.com/view/j/amma.2017.63.issue-2/issue-files/amma.2017.63.issue-2.xml</t>
  </si>
  <si>
    <r>
      <rPr>
        <sz val="11"/>
        <rFont val="Calibri"/>
        <family val="2"/>
      </rPr>
      <t xml:space="preserve">GOOGLE
https://scholar.google.ro/scholar?as_ylo=2017&amp;hl=ro&amp;as_sdt=0,5&amp;sciodt=0,5&amp;cites=7550294629905227419&amp;scipsc= </t>
    </r>
    <r>
      <rPr>
        <u/>
        <sz val="11"/>
        <color indexed="39"/>
        <rFont val="Calibri"/>
        <family val="2"/>
      </rPr>
      <t>https://www.degruyter.com/view/j/amma.2017.63.issue-2/amma-2017-0010/amma-2017-0010.xml</t>
    </r>
  </si>
  <si>
    <t xml:space="preserve">Rahnemoon, P. 
, Sarabi Jamab, M., Javanmard Dakheli, M. 
, Bostan, A. Evaluation of Extraction Conditions on Phenolic Compounds and
Antimicrobial Properties of Pomegranate (Punica Granatum) Peels , JFST No. 65, Vol. 14, Jul 2017 </t>
  </si>
  <si>
    <t xml:space="preserve">      http://fsct-old.modares.ac.ir/article_15139_d9d4cfc282326a36634b8d12ccab1b67.pdf</t>
  </si>
  <si>
    <r>
      <rPr>
        <sz val="11"/>
        <rFont val="Calibri"/>
        <family val="2"/>
      </rPr>
      <t xml:space="preserve">GOOGLE </t>
    </r>
    <r>
      <rPr>
        <u/>
        <sz val="11"/>
        <color indexed="39"/>
        <rFont val="Calibri"/>
        <family val="2"/>
      </rPr>
      <t>https://scholar.google.ro/scholar?as_ylo=2017&amp;hl=ro&amp;as_sdt=0,5&amp;sciodt=0,5&amp;cites=7550294629905227419&amp;scipsc=    modareas.ac.ir</t>
    </r>
  </si>
  <si>
    <t xml:space="preserve">Vrînceanu Narcisa, Tanasa Diana, Hristodor Claudia, Brinza Florin, Popovici Eveline, Gherca Daniel, Pui Aurel, Coman  Diana, Carsmariu Andreea., Bistricianu Ionuț Lucian, Broască Gianina </t>
  </si>
  <si>
    <t>Synthesis and characterization of zinc oxide nanoparticles</t>
  </si>
  <si>
    <t xml:space="preserve">Stanciu, I., Predoana, L., Cusu, J.P., Anastasescu, M.,Vojisavljevic, K., Malič, B., Zaharescu, M., Thermal behaviour of the TiO2-based gels obtained by microwave-assisted sol–gel method, JOURNAL OF THERMAL ANALYSIS AND CALORIMETRY, 
130(2), pp. 639-651 DOI: 10.1007/s10973-017-6478-y
</t>
  </si>
  <si>
    <t>https://link.springer.com/article/10.1007/s10973-017-6478-y</t>
  </si>
  <si>
    <r>
      <rPr>
        <sz val="11"/>
        <rFont val="Calibri"/>
        <family val="2"/>
      </rPr>
      <t xml:space="preserve">WoS TR , SCOPUS http://apps.webofknowledge.com/CitingArticles.do?product=WOS&amp;SID=C3iEli8E3bwBln47IhY&amp;search_mode=CitingArticles&amp;parentProduct=WOS&amp;parentQid=19&amp;parentDoc=9&amp;REFID=443647937&amp;excludeEventConfig=ExcludeIfFromNonInterProduct </t>
    </r>
    <r>
      <rPr>
        <u/>
        <sz val="11"/>
        <color indexed="39"/>
        <rFont val="Calibri"/>
        <family val="2"/>
      </rPr>
      <t>ttps://scholar.google.ro/scholar?as_ylo=2017&amp;hl=ro&amp;as_sdt=0,5&amp;sciodt=0,5&amp;cites=5274605432088815051&amp;scipsc= http://apps.webofknowledge.com/CitingArticles.do?product=WOS&amp;SID=C3iEli8E3bwBln47IhY&amp;search_mode=CitingArticles&amp;parentProduct=WOS&amp;parentQid=19&amp;parentDoc=9&amp;REFID=443647937&amp;excludeEventConfig=ExcludeIfFromNonInterProduct</t>
    </r>
  </si>
  <si>
    <t>Florea Marian, Neagu Ioan (Universitatea "Lucian Baga" din Sibiu)</t>
  </si>
  <si>
    <t xml:space="preserve">The alternative Corel Drawings an ideal solutions for designers in embroidery </t>
  </si>
  <si>
    <t>Industria textila, Bucuresti, vol 68, Iss. 5 ()</t>
  </si>
  <si>
    <t>http://www.revistaindustriatextila.ro/images/Textila_nr_5_2017r.pdf</t>
  </si>
  <si>
    <t>Science Citation Index Expanded (SciSearch®), Materials Science Citation Index®, Journal Citation Reports/Science Edition, World Textile Abstracts, Chemical Abstracts, VINITI, Scopus, Toga FIZ technik ProQuest Central</t>
  </si>
  <si>
    <t>Florea Marin</t>
  </si>
  <si>
    <t>Industria textila, Bucuresti, vol 68, Iss. 5 (Indrie Liliana, Kazlacheva Ilieva Julieta, Gherghel Sabina, „Embroidery – from digital designing to fine art”).</t>
  </si>
  <si>
    <t xml:space="preserve">http://www.revistaindustriatextila.ro/images/Textila_nr_5_2017r.pdf </t>
  </si>
  <si>
    <t>Neagu Ioan (Universitatea "Lucian Baga" din Sibiu)</t>
  </si>
  <si>
    <t>Studiul muncii in industria de confectii textile</t>
  </si>
  <si>
    <t xml:space="preserve">Annals of the University of Oradea, Fascicle of textiles, leatherwork, vol. XVIII, nr. 1, 2017, ISSN 1843-813X, pag. 39-42, Ghelbert Angela, Nicolaescu Constantin, Bernaz Luminita, Malcoci Marina, University Technical of Moldova, Chisinau, „Reorganization of the technological flow at clothing through the production schedule”, </t>
  </si>
  <si>
    <t xml:space="preserve">http://textile.webhost.uoradea.ro/Annals/AUO_FTL_Vol%20XVIII-no%201-2017.pdf </t>
  </si>
  <si>
    <r>
      <t>EBSCO</t>
    </r>
    <r>
      <rPr>
        <sz val="12"/>
        <color indexed="8"/>
        <rFont val="Times New Roman"/>
        <family val="1"/>
      </rPr>
      <t>-</t>
    </r>
    <r>
      <rPr>
        <sz val="12"/>
        <rFont val="Times New Roman"/>
        <family val="1"/>
      </rPr>
      <t>Textile Technology Complete</t>
    </r>
    <r>
      <rPr>
        <sz val="12"/>
        <color indexed="8"/>
        <rFont val="Times New Roman"/>
        <family val="1"/>
      </rPr>
      <t xml:space="preserve">, </t>
    </r>
    <r>
      <rPr>
        <sz val="12"/>
        <rFont val="Times New Roman"/>
        <family val="1"/>
      </rPr>
      <t>Index Copernicus</t>
    </r>
    <r>
      <rPr>
        <sz val="12"/>
        <color indexed="8"/>
        <rFont val="Times New Roman"/>
        <family val="1"/>
      </rPr>
      <t xml:space="preserve">, </t>
    </r>
    <r>
      <rPr>
        <sz val="12"/>
        <rFont val="Times New Roman"/>
        <family val="1"/>
      </rPr>
      <t>DOAJ (Directory of Opean Access Journals)</t>
    </r>
    <r>
      <rPr>
        <sz val="12"/>
        <color indexed="8"/>
        <rFont val="Times New Roman"/>
        <family val="1"/>
      </rPr>
      <t xml:space="preserve">, </t>
    </r>
    <r>
      <rPr>
        <sz val="12"/>
        <rFont val="Times New Roman"/>
        <family val="1"/>
      </rPr>
      <t>Ulrich's Update - Periodicals Directory</t>
    </r>
    <r>
      <rPr>
        <sz val="12"/>
        <color indexed="8"/>
        <rFont val="Times New Roman"/>
        <family val="1"/>
      </rPr>
      <t xml:space="preserve">, </t>
    </r>
    <r>
      <rPr>
        <sz val="12"/>
        <rFont val="Times New Roman"/>
        <family val="1"/>
      </rPr>
      <t>Directory of Research Journal Indexing (DRJI)</t>
    </r>
    <r>
      <rPr>
        <sz val="12"/>
        <color indexed="8"/>
        <rFont val="Times New Roman"/>
        <family val="1"/>
      </rPr>
      <t xml:space="preserve">, </t>
    </r>
    <r>
      <rPr>
        <sz val="12"/>
        <rFont val="Times New Roman"/>
        <family val="1"/>
      </rPr>
      <t>International Impact Factor Services</t>
    </r>
    <r>
      <rPr>
        <sz val="12"/>
        <color indexed="8"/>
        <rFont val="Times New Roman"/>
        <family val="1"/>
      </rPr>
      <t xml:space="preserve">, </t>
    </r>
    <r>
      <rPr>
        <sz val="12"/>
        <rFont val="Times New Roman"/>
        <family val="1"/>
      </rPr>
      <t>SCIPIO</t>
    </r>
  </si>
  <si>
    <t>Neagu Ioan (Universitatea "Lucian Blaga" din Sibiu), Mitu Stan</t>
  </si>
  <si>
    <t>Thenologii de confectionare a imbracamintei</t>
  </si>
  <si>
    <t>Ministerul Educatiei al Republicii Moldova, Universitatea de stat "Alecu Ruso" din Balti, Facultatea de Stiinte Economice, Reale si ale Mediului, Catedra de Stiinte fizice si ingineresti, Manualul programului de studii 141.14 Educatie tehnologica</t>
  </si>
  <si>
    <t xml:space="preserve">http://www.usarb.md/fileadmin/catedre/tehnica_si_tehnologii/Manualul_programului_studii_141.14_Educatia_tehnologica.pdf </t>
  </si>
  <si>
    <t>Programa nationala studii universitare</t>
  </si>
  <si>
    <t xml:space="preserve">BTC Detalii garnisire. </t>
  </si>
  <si>
    <t xml:space="preserve">https://www.academia.edu/16941195/11_BTC_Detalii_garnisire </t>
  </si>
  <si>
    <t>Carte (format electronic)</t>
  </si>
  <si>
    <t>Sisteme de inchidere. Cap. II Tehnologia asamblarii si montarii rochiilor pentru femei si camasii pentru barbati</t>
  </si>
  <si>
    <t xml:space="preserve">https://www.academia.edu/16940777/2_4._Sisteme_de_inchidere </t>
  </si>
  <si>
    <t>Vlad, Dorin, Cioca, Lucian-Ionel</t>
  </si>
  <si>
    <t xml:space="preserve">Research Regarding the Influence of Raw Material and Woven Fabric Geometry on the Air Permeability of Mattress  </t>
  </si>
  <si>
    <t>Tensile Properties of Single Jersey and 1× 1 Rib Knitted Fabrics Made from 100% Cotton and Cotton/Lycra Yarns / DB Sitotaw, BF Adamu - Journal of Engineering, 2017 - hindawi.com / Journal of Engineering
Volume 2017 (2017), Article ID 4310782, 7 pages
https://doi.org/10.1155/2017/4310782</t>
  </si>
  <si>
    <t>https://www.hindawi.com/journals/je/2017/4310782/abs/</t>
  </si>
  <si>
    <t>SCOPUS, Google Scholar</t>
  </si>
  <si>
    <t xml:space="preserve">Development of Silane for Better
Antibacterial Efficacy on Cotton Fabric on
Combo Finish With UV Protection / ISSN: 2347-1697
International Journal of Informative &amp; Futuristic Research (IJIFR)
Volume - 4, Issue -9, May 2017
Continuous 45th Edition, Page No.: 7632-7644 </t>
  </si>
  <si>
    <t>http://ijifr.com/pdfsave/06-06-2017696IJIFR-V4-E9-054.pdf</t>
  </si>
  <si>
    <t xml:space="preserve">Dallel, M ; Al-Zahrani, AA; Al-Shahrani, HM ; Al-Enzi, GM; Snoussi, L ; Vrinceanu, N ; Al-Omair, NA ; Ouerfelli, N. Department of Chemistry, College of Science, Imam Abdulrahman Bin Faisal University, P.O. Box 1982, Dammam 31441, Saudi Arabia.; 
e Université de Tunis El Manar, Laboratoire Biophysique et de Technologies Médicales LR13ES07, Institut Supérieur des Technologies Médicales de Tunis, 9 Avenue Dr. Zouhaier Essafi 1006 Tunis, Tunisie.
</t>
  </si>
  <si>
    <t>Estimation of boiling points by investigations of viscosity Arrhenius behaviours in Methyl Benzoate plus n-Hexane binary liquid systems at atmospheric pressure</t>
  </si>
  <si>
    <t>https://www.tandfonline.com/doi/ref/10.1080/00319104.2017.1327582?scroll=top</t>
  </si>
  <si>
    <t>Dumitrascu, DD ; Popovici, E ; Vrinceanu, N ; Humelnicu, D ; Ouerfelli, N (Department of Chemistry, College of Science, Imam Abdulrahman Bin Faisal University, P.O. Box 1982, Dammam 31441, Saudi Arabia.; 
e Université de Tunis El Manar, Laboratoire Biophysique et de Technologies Médicales LR13ES07, Institut Supérieur des Technologies Médicales de Tunis, 9 Avenue Dr. Zouhaier Essafi 1006 Tunis, Tunisie); Prepelita, RI ; Gradinaru, I</t>
  </si>
  <si>
    <t>PHOTOCATALYTIC PERFORMANCE OF SYSTEMS BASED ON URANYL-INCORPORATED SBA-15 MESOPOROUS SILICA</t>
  </si>
  <si>
    <t>Photophysical and Photochemical Properties of Polyurethane Coumarin Studied by Means of Electronic Spectra; By: Strat, Mitachi; Buruiana, Emil; REVISTA DE CHIMIE   Volume: 68   Issue: 7   Pages: 1568-1572   Published: JUL 2017; a se vedea docul atasat</t>
  </si>
  <si>
    <t>http://www.revistadechimie.ro/pdf/33%20STRAT%207%2017.pdf</t>
  </si>
  <si>
    <t>Dumitrascu, DD ; Popovici, E ; Vrinceanu, N; Humelnicu, D ; Ouerfelli, N (Department of Chemistry, College of Science, Imam Abdulrahman Bin Faisal University, P.O. Box 1982, Dammam 31441, Saudi Arabia.; 
e Université de Tunis El Manar, Laboratoire Biophysique et de Technologies Médicales LR13ES07, Institut Supérieur des Technologies Médicales de Tunis, 9 Avenue Dr. Zouhaier Essafi 1006 Tunis, Tunisie) ; Prepelita, RI ; Gradinaru, I</t>
  </si>
  <si>
    <t>The Study of Photoreversibility, Photopolimerization and Photocleavage Properties of Polyurethane Coumarin by Means of Electronic Spectrometry and AFM Methods; By: Gurlui, Silviu; Buruiana, Emil; Sandu, Ioan Gabriel; et al.;REVISTA DE CHIMIE   Volume: 68   Issue: 7   Pages: 1632-1635   Published: JUL 2017; a se vedea docul atasat</t>
  </si>
  <si>
    <t>http://www.revistadechimie.ro/pdf/47%20GURLUI%207%2017.pdf</t>
  </si>
  <si>
    <t>Postolache, P; Petrescu, V ; Dumitrascu, DD; Rimbu, C; Vrinceanu, N ; Cipaian, CR</t>
  </si>
  <si>
    <t>Research Regarding a Correlation Core-Shell Morphology-Thermal Stability of Silica-Silver Nanoparticles</t>
  </si>
  <si>
    <t>Anisotropy Influences on the Drug Delivery Mechanisms by Means of Joint Invariant Functions; By: Cioca, G.; Bacaita, E. S.; Agop, M.; et al., COMPUTATIONAL AND MATHEMATICAL METHODS IN MEDICINE     Article Number: 5748273   Published: 2017</t>
  </si>
  <si>
    <t>https://www.hindawi.com/journals/cmmm/2017/5748273/</t>
  </si>
  <si>
    <t>Guignard, MI; Campagne, C; Giraud, S; Brebu, M; Vrinceanu, N ; Cioca, LI, GEMTEX Research Laboratory, Ecole Nationale Supe´rieure des Arts et
Industrie Textiles (ENSAIT), 9 Rue de l’Ermitage, BP 30329, F-59070
Roubaix Cedex 1, France</t>
  </si>
  <si>
    <t>Functionalization of a bamboo knitted fabric using air plasma treatment for the improvement of microcapsules embedding</t>
  </si>
  <si>
    <t>Plasma treated polyethylene terephthalate for increased embedment of UV-responsive microcapsules; By: Gorjanc, Marija; Mozetic, Miran; Primc, Gregor; et al., APPLIED SURFACE SCIENCE   Volume: 419   Pages: 224-234   Published: OCT 15 2017</t>
  </si>
  <si>
    <t>https://ac.els-cdn.com/S0169433217312126/1-s2.0-S0169433217312126-main.pdf?_tid=6b0f1a92-13e7-42da-8621-ffb79af5a86e&amp;acdnat=1520261486_dea8ec7b7b2b27a144bfaef34dd8542d</t>
  </si>
  <si>
    <t>Rimbu, C ; Vrinceanu, N ; Broasca, G; Farima, D; Ciocoiu, M; Campagne, C; Suchea, MP; Nistor, A ., GEMTEX Research Laboratory, Ecole Nationale Supe´rieure des Arts et
Industrie Textiles (ENSAIT), 9 Rue de l’Ermitage, BP 30329, F-59070
Roubaix Cedex 1, France</t>
  </si>
  <si>
    <t>Zinc oxide application in the textile industry: surface tailoring and water barrier attributes as parameters with direct implication in comfort performance</t>
  </si>
  <si>
    <t>Investigation of thermal comfort properties of zinc oxide coated woven cotton fabric; By: Dal, Vedat; Simsek, Ramazan; Hes, Lubos; et al.; JOURNAL OF THE TEXTILE INSTITUTE   Volume: 108   Issue: 3   Pages: 337-340   Published: 2017</t>
  </si>
  <si>
    <t>https://www.tandfonline.com/doi/abs/10.1080/00405000.2016.1166819?journalCode=tjti20</t>
  </si>
  <si>
    <t>Characterization of ZnO coated polyester fabrics for UV protection</t>
  </si>
  <si>
    <t>Vrinceanu, N ; Tanasa, D; Hristodor, CM; Brinza, F; Popovici, E; Gherca, D ; Pui, A; Coman, D; Carsmariu, A; Bistricianu, I; Broasca, G</t>
  </si>
  <si>
    <t>Thermal behaviour of the TiO2-based gels obtained by microwave-assisted sol-gel method; By: Stanciu, Irina; Predoana, Luminita; Cusu, Jeanina Pandele; et al.; JOURNAL OF THERMAL ANALYSIS AND CALORIMETRY   Volume: 130   Issue: 2   Pages: 639-651   Published: NOV 2017</t>
  </si>
  <si>
    <t>Hristodor, CM; Vrinceanu, N; Pode, R; Copcia, VE; Botezatu, E; Popovici, E</t>
  </si>
  <si>
    <t>Preparation and thermal stability of Al2O3-clay and Fe2O3-clay nanocomposites, with potential application as remediation of radioactive effluents</t>
  </si>
  <si>
    <t>BENTONITE/IRON OXIDE MAGNETIC COMPOSITES: CHARACTERIZATION AND APPLICATION AS Pb(II) ADSORBENTS; By: Zuzana, Dankova; Erika, Fedorova; Bekenyiova, Alexandra, ARCHIVES FOR TECHNICAL SCIENCES   Issue: 16   Pages: 65-75   Published: 2017</t>
  </si>
  <si>
    <t>http://www.arhivzatehnickenauke.com/files/arhiv16/8_Dankova_Bentonite_iron.pdf</t>
  </si>
  <si>
    <t>Popovici, RF ; Alexa, IF; Novac, O; Vrinceanu, N ; Popovici, E; Lupusoru, CE; Voicu, VA</t>
  </si>
  <si>
    <t>PHARMACOKINETICS STUDY ON MESOPOROUS SILICA-CAPTOPRIL CONTROLLED RELEASE SYSTEMS</t>
  </si>
  <si>
    <t>Amaranth Protein Hydrolysates Efficiently Reduce Systolic Blood Pressure in Spontaneously Hypertensive Rats; By: Ramirez-Torres, Giovanni; Ontiveros, Noe; Lopez-Teros, Veronica; et al.; MOLECULES   Volume: 22   Issue: 11     Article Number: 1905   Published: NOV 2017</t>
  </si>
  <si>
    <t>http://www.mdpi.com/1420-3049/22/11/1905</t>
  </si>
  <si>
    <t>Coman, D ; Oancea, S ; Vrinceanu, N</t>
  </si>
  <si>
    <t>Biofunctionalization of textile materials by antimicrobial treatments: a critical overview</t>
  </si>
  <si>
    <t>The Power of EPR Techniques in Investigating Functionalization and Penetration into Fibers of Cotton-Bound Antimicrobial Peptides; By: Dzuba, S. A.; Uvarov, M. N.; Utkin, D. E.; et al.; APPLIED MAGNETIC RESONANCE   Volume: 48   Issue: 9   Pages: 943-953   Published: SEP 2017</t>
  </si>
  <si>
    <t>Broasca, G; Borcia, G ; Dumitrascu, N ; Vrinceanu, N</t>
  </si>
  <si>
    <t>Obtención de tejidos de poliéster impregnados con partículas de hierro con actividad antibacteriana, Bustamante Andrade, Juan Alberto, Tesis Ing. Química (IQUIM), 2017</t>
  </si>
  <si>
    <t>http://bibdigital.epn.edu.ec/bitstream/15000/17432/1/CD-7929.pdf</t>
  </si>
  <si>
    <t>Google</t>
  </si>
  <si>
    <t xml:space="preserve"> An Assessment of Autonomic Function Tests in Female Migraine Patients with Aura During Interictal Period. Durgavati Tak1*, Jyotsna Shukla1 , Bajrang Tak2 , Pooja Shukla1 , Kapil Dev Mathur2 , and Amitabh Dube, Research Journal of Pharmaceutical, Biological and Chemical Sciences, ISSN: 0975-8585</t>
  </si>
  <si>
    <t>https://pdfs.semanticscholar.org/ecfa/4a429b52deb5ed2882009ea3549d3403b9cd.pdf</t>
  </si>
  <si>
    <t>Investigation of physical and mechanical properties of polyaniline/MMT nanocomposites Hamid Gholami, Alireza Shakeri* and Vahid Saadattalab, Current Chemistry Letters 6 (2017) 151–158</t>
  </si>
  <si>
    <t>http://www.growingscience.com/ccl/Vol6/ccl_2017_12.pdf</t>
  </si>
  <si>
    <t>Irina StanciuLuminita Predoana, Jeanina Pandele Cusur, Silviu Preda, Mihai Anastasescu, Katarina Vojisavljević, Barbara MaličMaria Zaharescu, Thermal behaviour of the TiO2-based gels obtained by microwave-assisted sol–gel method, Journal of Thermal Analysis and Calorimetry, November 2017, Volume 130, Issue 2, pp 639–651</t>
  </si>
  <si>
    <t>CM Hristodor, N Vrinceanu, A Pui, O Novac, VE Copcia, E Popovici</t>
  </si>
  <si>
    <t>TEXTURAL AND MORPHOLOGICAL CHARACTERIZATION OF CHITOSAN/BENTONITE NANOCOMPOSITE</t>
  </si>
  <si>
    <t>Hamou Moussout a,∗, Hammou Ahlafia, Mustapha Aazzaa, Charaf El Akili, Performances of local chitosan and its nanocomposite 5%Bentonite/Chitosan in the removal of chromium ions (Cr(VI)) from wastewater, International Journal of Biological Macromolecules
Volume 108, March 2018, Pages 1063-1073</t>
  </si>
  <si>
    <t>https://ac.els-cdn.com/S0141813017323565/1-s2.0-S0141813017323565-main.pdf?_tid=d6f34c51-2b01-44a3-ae13-47737822aa55&amp;acdnat=1520345124_888fb2738fc9a11b8ee6b19c76f9f911</t>
  </si>
  <si>
    <t>D Coman, S Oancea, N Vrinceanu, M Stoia</t>
  </si>
  <si>
    <t>Sonication and conventional dyeing procedures of flax fibres with Allium cepa anthocyanin extract</t>
  </si>
  <si>
    <t>Heba M El-Hennawi, Safia A Mahmoud, Amira A Ragheb, Eco-friendly coloration of silk and flax fabrics with natural dye enhanced by ultraviolet radiation, Egyptian Pharmaceutical Journal, 2017  |  Volume : 16  |  Issue : 3  |  Page : 192-198, DOI: 10.4103/epj.epj_31_17</t>
  </si>
  <si>
    <t>APPLICATION OF ULTRASOUND IN THE PRETREATMENT OF COTTON FABRIC K. A. THAKORE and BADEMAW ABATE</t>
  </si>
  <si>
    <t>https://www.researchgate.net/profile/Bademaw_Abate2/publication/322153544_Application_of_ultrasound_in_the_pretreatment_of_cotton_fabric/links/5a4b5211aca272d29464ff06/Application-of-ultrasound-in-the-pretreatment-of-cotton-fabric.pdf</t>
  </si>
  <si>
    <t>Dumitrascu D.D., Popovici E., Vrinceanu N., Humelnicu D., Ouerfelli N., Prepelita R.I., Gradinaru I.</t>
  </si>
  <si>
    <t>Photocatalytic performance of systems based on uranylincorporated SBA-15 mesoporous silica</t>
  </si>
  <si>
    <t>Gurlui, S., Sandu, I., Cimpoesu, N., (...), Sandu, I.G., Strat, M., Nanoaggregates and selforganization phenomena in polyurethane coumarine film, Materiale Plastice
54(3), pp. 589-592, 2017</t>
  </si>
  <si>
    <t>http://www.revmaterialeplastice.ro/pdf/43%20GURLUI%20S%203%2017.pdf</t>
  </si>
  <si>
    <t>Ochiuz, L., Ghiciuc, C., Ignat, M., (...), Peptu, C.A., Vasile, A., Development of a modified-release drug delivery system with bexarotene loaded in clinoptilolite, Materiale Plastice
54(3), pp. 581-585, 2017</t>
  </si>
  <si>
    <t>http://www.revmaterialeplastice.ro/pdf/41%20OCHIUZ%20L%203%2017.pdf</t>
  </si>
  <si>
    <t>Piluharto, B., Suendo, V., Maulida, I., Asnawati, Composite beads of chitosan/bentonite as a matrix for phosphate fertilizer controlled-release, Journal of Chemical Technology and Metallurgy
52(6), pp. 1027-1031, 2017</t>
  </si>
  <si>
    <t>http://dl.uctm.edu/journal/node/j2017-6/2_17_17_Bambang_1027_1031.pdf</t>
  </si>
  <si>
    <t>Coman D., Vrinceanu N., Oancea S.</t>
  </si>
  <si>
    <t>Investigation of ecofriendly ultrasonic coloring with natural dyes</t>
  </si>
  <si>
    <t>Wang, X., An experimental study of the effect of ultrasonic vibration assisted wire sawing on surface roughness of SiC single crystal, Academic Journal of Manufacturing Engineering
15(4), pp. 6-12, 2017</t>
  </si>
  <si>
    <t>Pascu A., Oleksik V., Curtu I., Avrigean E.</t>
  </si>
  <si>
    <t>G. GOMES, I. LOURENÇO, J. OLIVEIRA, M. GOMES, A. VALE, L. FREIRE, P. QUENTAL, H. POLICARPO, J. MATOS, Structural Reinforcements on AFO’s: A study using ComputerAided Design and finite element method, 2017 IEEE 5th Portuguese Meeting on Bioengineering (ENBENG), 2017, DOI: 10.1109/ENBENG.2017.7889432, Accession Number: WOS:000403229300013, ISBN:978-1-5090-4801-4</t>
  </si>
  <si>
    <t>Chiliban, B., Chiliban, M., Inţǎ, M.(Ulbs-Facultatea de Inginerie)</t>
  </si>
  <si>
    <t>Advanced Product Quality Planning Reference Model in Automotive Industry</t>
  </si>
  <si>
    <t>Journal of The Institution of Engineers (India): Series CVolume 98, Issue 4, 1 August 2017, Pages 515-526,  Doshi, J.A., Desai, D.</t>
  </si>
  <si>
    <t>https://www.scopus.com/record/display.uri?eid=2-s2.0-85029861303&amp;origin=resultslist&amp;sort=plf-f&amp;cite=2-s2.0-84885775157&amp;src=s&amp;imp=t&amp;sid=c4c96b0b65f2e683c1cd777c0e7754f9&amp;sot=cite&amp;sdt=a&amp;sl=0&amp;relpos=0&amp;citeCnt=0&amp;searchTerm=</t>
  </si>
  <si>
    <t>Bogdan Chiliban, Damaris Căuneac, Marius Chiliban</t>
  </si>
  <si>
    <t>Facilitating Learning Using Modern E-Learning Tools In Technical Drawing And Infographics Teaching</t>
  </si>
  <si>
    <t>Journal of Visual Literacy Volume 36, 2017 - Issue 1, P Nuhoğlu Kibar, B Akkoyunlu</t>
  </si>
  <si>
    <t>https://www.tandfonline.com/doi/full/10.1080/1051144X.2017.1331680</t>
  </si>
  <si>
    <t>Taylor and Frances Online</t>
  </si>
  <si>
    <t>Oleksik Valentin, Pascu Adrian, Deac Cristian, Fleacă Radu, Bologa Octavian, Racz Gabriel</t>
  </si>
  <si>
    <t>A. Frățilă, V. Oleksik, C. Boitor, A. Pascu, B. Pîrvu</t>
  </si>
  <si>
    <t xml:space="preserve">GHEORGHIU, I.M., MARASCU, V., STAICU, D., ZMARANDACHE, D., PERLEA, P. Comparative ultrastructural analysis of dentin surfaces mechanically prepared using carbon steel conventional burs and polymer burs, Romanian Biotechnological Letters, Volume: 22,  Issue: 4,  Pages: 12775-12784, JUL-AUG 2017, Accession Number: WOS:000408423600012, ISSN: 1224-5984 </t>
  </si>
  <si>
    <t>SCOPUS</t>
  </si>
  <si>
    <t>Oleksik Valentin, Pascu Adrian, Deac Cristian, Fleacă Radu, Roman Mihai, Bologa Octavian</t>
  </si>
  <si>
    <t>The influence of geometrical parameters on the incremental forming process for knee implants analyzed by numerical simulation. Proceedings of the 10th International Conference on Numerical Methods in Industrial Forming Processes (Numiform 2010), Published by American Institute of Physics, No. 1252, Vol. 1, 2010, ISBN: 978-0-7354-0799-2, pag. 1208-1215</t>
  </si>
  <si>
    <t>XIAOBO ZHANG, JIN WANG, SHUQIN ZHANG. Study on Process Parameters on Single Point Incremental Forming of PVC, Materials Science Forum, 2017, Vol. 878, p. 74-80.</t>
  </si>
  <si>
    <t xml:space="preserve">doi: 10.4028/www.scientific.net/MSF.878.74 </t>
  </si>
  <si>
    <t>Schoolar Google</t>
  </si>
  <si>
    <t>UHEIDA, Emad Harari. Development and optimisation of incremental sheet forming of titanium grade 2: process mapping. Thesis (PhD)--Stellenbosch University, 2017 (martie 2017)</t>
  </si>
  <si>
    <t>Pascu Adrian, Oleksik Valentin,  Bondrea Ioan, Rosac Liviu</t>
  </si>
  <si>
    <t>Eugen Avrigean, Adrian Pascu, Valentin Oleksik</t>
  </si>
  <si>
    <t>Study of the Cardan Cross Using the Experimental and Analytical Method, Procedia Engineering, Vol.100, p499-504, (2015)</t>
  </si>
  <si>
    <t>DOI: https://doi.org/10.7467/KSAE.2017.25.4.415</t>
  </si>
  <si>
    <t>MANISH ORAON, VINAY SHARMA. Investigation of Electromagnetic Radiation Emission during Sheet Metal Incremental Micro Forming, Materials Research – Ibero-merican Journal of Materials, 18 dec. 2017, http://dx.doi.org/10.1590/1980-5373-mr-2017-0623, Print version ISSN 1516-1439, On-line version ISSN 1980-5373</t>
  </si>
  <si>
    <t>http://dx.doi.org/10.1590/1980-5373-mr-2017-0623</t>
  </si>
  <si>
    <t>ATEF BOULILA, MAHFOUDH AYADI, SOFIENE MARZOUKI, SLIM BOUZIDI. Contribution to a biomedical component production using incremental sheet forming, The International Journal of Advanced Manufacturing Technology, March 2018, Volume 95, Issue 5–8, pp 2821–2833</t>
  </si>
  <si>
    <t>https://doi.org/10.1007/s00170-017-1397-4</t>
  </si>
  <si>
    <t>Nicolae Cofaru, Valentin Oleksik, Adrian Pascu</t>
  </si>
  <si>
    <t xml:space="preserve">Finite element simulations regard different alternatives of the single point incremental forming process, Proceedings of the 1st Wseas International Conference on Visualization, Imaging and Simulation, Bucharest, Romania, 2008, p. 167-172 </t>
  </si>
  <si>
    <t>MICHAEL MIGUEL FURLANETTI, Estudo do comportamento das deformações em flanges obtidos pelo processo de estampagem incremental através de elementos finitos e projeto de um suporte modular (Master's Dissertation, Escola de Engenharia de São Carlos)</t>
  </si>
  <si>
    <t>http://www.teses.usp.br/teses/disponiveis/18/18145/tde-30112017-165852/en.php</t>
  </si>
  <si>
    <t>Vlad, Dorin, Coldea, Alina.-Mihaela, Iridon, Anca-Madalina</t>
  </si>
  <si>
    <t xml:space="preserve">Study on the water vapor permeability through geotextiles used in repair/stabilizing roads </t>
  </si>
  <si>
    <t>POLLUTION LOAD AND ECOLOGICAL REPLENISHMENT PLAN OF LIJIANG RIVER, CHINA.
    Source: Environmental Engineering &amp; Management Journal (EEMJ) . Nov2017, Vol. 16 Issue 11, p2589-2598. 9p.
    Author(s): Ronghui Li; Zhiqiang Wu; Lin Li; Desuo Cai; Fuqiang Wang; Lie Huang</t>
  </si>
  <si>
    <t>http://web.b.ebscohost.com/abstract?direct=true&amp;profile=ehost&amp;scope=site&amp;authtype=crawler&amp;jrnl=15829596&amp;AN=127015914&amp;h=kMTgk%2f1H8G8xTuTDCYcR2aCM3hVjcGesF1kHtU0sxxwBcoC8kXPyi2YNlP4UHwK4XM7zJBqC9WFyYcKZz%2biUqQ%3d%3d&amp;crl=c&amp;resultNs=AdminWebAuth&amp;resultLocal=ErrCrlNotAuth&amp;crlhashurl=login.aspx%3fdirect%3dtrue%26profile%3dehost%26scope%3dsite%26authtype%3dcrawler%26jrnl%3d15829596%26AN%3d127015914</t>
  </si>
  <si>
    <t>A New Colorimetric Assay for Determination of Selected Toxic Vapors and Liquids Permeation Through Barrier Materials Using the Minitest Device 
By: Otrisal, Pavel; Florus, Stanislav; Svorc, Lubomir; et al.
MATERIALE PLASTICE   Volume: 54   Issue: 4   Pages: 748-751   Published: DEC 2017</t>
  </si>
  <si>
    <t>http://apps.webofknowledge.com/full_record.do?product=WOS&amp;search_mode=CitingArticles&amp;qid=39&amp;SID=C6awkluwcuqU3ZRzcrk&amp;page=1&amp;doc=1</t>
  </si>
  <si>
    <t>Coldea Alina Mihaela</t>
  </si>
  <si>
    <t>Dallel, M; Al-Zahrani, AA  ; Al-Shahrani, HM ; Al-Enzi, GM ; Snoussi, L ; Vrinceanu, N ; Al-Omair, NA ; Ouerfelli, N. (Department of Chemistry, College of Science, Imam Abdulrahman Bin Faisal University, P.O. Box 1982, Dammam 31441, Saudi Arabia.; 
e Université de Tunis El Manar, Laboratoire Biophysique et de Technologies Médicales LR13ES07, Institut Supérieur des Technologies Médicales de Tunis, 9 Avenue Dr. Zouhaier Essafi 1006 Tunis, Tunisie)</t>
  </si>
  <si>
    <t>Advanced health-improved textile composites  CHAPTER 1. INTRODUCTION</t>
  </si>
  <si>
    <t xml:space="preserve">Coman Diana, Vrînceanu  Narcisa </t>
  </si>
  <si>
    <t>Advanced health-improved textile composites CHAPTER 5. INSTRUMENTAL PROCEDURES FOR MATERIALS CHARACTERIZATION</t>
  </si>
  <si>
    <t xml:space="preserve">Advanced health-improved textile composites CHAPTER 6. RESULTS AND DISCUSSIONS </t>
  </si>
  <si>
    <t>Advanced health-improved textile composites CHAPTER 7. CONCLUSIONS</t>
  </si>
  <si>
    <t>Coman Diana, Vrînceanu  Narcisa, Rîmbu Cristina Mihaela</t>
  </si>
  <si>
    <t>Advanced health-improved textile composites  EXPERIMENTAL PART</t>
  </si>
  <si>
    <t>MSE 2017  8th International Conference on Manufacturing Science and Education</t>
  </si>
  <si>
    <t>Comparison between the numerical simulations of incremental sheet forming and conventional stretch forming process</t>
  </si>
  <si>
    <t>https://www.scopus.com/record/display.uri?eid=2-s2.0-85037350324&amp;origin=resultslist&amp;sort=plf-f&amp;src=s&amp;st1=Breaz%2c+R&amp;st2=&amp;sid=c349aa53b93b8db22c30e46390a7a620&amp;sot=b&amp;sdt=b&amp;sl=21&amp;s=AUTHOR-NAME%28Breaz%2c+R%29&amp;relpos=5&amp;citeCnt=0&amp;searchTerm=</t>
  </si>
  <si>
    <t>https://www.scopus.com/record/display.uri?eid=2-s2.0-85040621981&amp;origin=resultslist&amp;sort=plf-f&amp;src=s&amp;st1=Crenganis%2cM&amp;st2=&amp;sid=faa477d3d929dcf8d30ee49496869bee&amp;sot=b&amp;sdt=b&amp;sl=24&amp;s=AUTHOR-NAME%28Crenganis%2cM%29&amp;relpos=0&amp;citeCnt=0&amp;searchTerm=</t>
  </si>
  <si>
    <t xml:space="preserve">WOS:000426698300106 </t>
  </si>
  <si>
    <t>WOS:000426698300046</t>
  </si>
  <si>
    <t xml:space="preserve">
https://doi.org/10.1051/matecconf/201712108003 </t>
  </si>
  <si>
    <t xml:space="preserve">https://doi.org/10.1051/matecconf/201712103008 </t>
  </si>
  <si>
    <t>The 8th International Conference on Manufacturing Science and Education/ MATEC Web of Conferences, Volume 121, 9 August 2017, Article number 01001</t>
  </si>
  <si>
    <t>Vlad D, Coldea AM, Iridon AM</t>
  </si>
  <si>
    <t xml:space="preserve">Study on the
water vapor permeability through geotextiles used in
repair/stabilizing roads. </t>
  </si>
  <si>
    <t>Numerical investigation on the effect of variation of water level on the stability of soil-cement column
reinforced waterway side slope
Li’e Yan1,2,3
, Nianping Yi1,2,3*
, Xingui Zhang1
, Shengcai Xu4
1 College of Civil and Architectural Engineering, Guangxi University, Nanning, China
2 Key Laboratory of Engineering Disaster Prevention and Structural Safety of Chinese Ministry of Education, Nanning, China
3 Key Laboratory of Disaster Prevention and Mitigation and Engineering Safety of Guangxi, Nanning, China
4 He Zhou University, He Zhou, China
Corresponding Author Email: ynp0771@163.com,     https://doi.org/10.18280/ijht.360146</t>
  </si>
  <si>
    <t>http://iieta.org/sites/default/files/Journals/IJHT/36.01_46.pdf</t>
  </si>
  <si>
    <t>Scopus, Google Scholar</t>
  </si>
  <si>
    <t xml:space="preserve">           articol</t>
  </si>
  <si>
    <t xml:space="preserve">     8 th International Conference on Manufacturing Science and Education – MSE 2017  “ Trends in New Industrial Revolution”/ MATEC Web of Conferences, Volume 121, 9 August 2017, Article number 01001 </t>
  </si>
  <si>
    <t>1-5</t>
  </si>
  <si>
    <t xml:space="preserve">http://conferences.ulbsibiu.ro/mse/2017/index.htm https://www.matec-conferences.org/articles/matecconf/pdf/2017/35/matecconf_mse2017_01001.pdf; https://www.matec-conferences.org/articles/matecconf/abs/2017/35/contents/contents.htm </t>
  </si>
  <si>
    <t>Nicolae BERCAn, Mihaiela ILIESCU, Cristian MATRAN</t>
  </si>
  <si>
    <t>Matran Cristian
Bercan Nicolae
(ULBS)</t>
  </si>
  <si>
    <t>Broasca, G; Borcia, G ; Dumitrascu, N ; Vrinceanu, N  Exista in coloana cu link-urile revistei citate, cel de-al doilea link, care reprezinta o erata a primului. Corectura se refera la afilierea la ULBS a subsemnatei</t>
  </si>
  <si>
    <t>a se vedea documentul atasat cu numarul de lucrari care citeaza. Din considerente de spatiu, am considerat oportun sa generez un document word cu punctajul asociat acestei lucrari citate in WoS 12 citari in anul 2017</t>
  </si>
  <si>
    <t>a se vedea docul atasat cu link-urile fiecarui articol care citeaza lucrarea</t>
  </si>
  <si>
    <t>0</t>
  </si>
  <si>
    <t>SOME ASPECTS REGARDING THE STATIC BEHAVIOR OF BASALT IN THE MACHINE BUILDING INDUSTRY</t>
  </si>
  <si>
    <t>MATEC Web of Conferences 121</t>
  </si>
  <si>
    <t>BADESCU Mircea</t>
  </si>
  <si>
    <t>BARB Carmen</t>
  </si>
  <si>
    <t>BEJU Livia</t>
  </si>
  <si>
    <t>BIBU Marius</t>
  </si>
  <si>
    <t>BONDREA Ioan</t>
  </si>
  <si>
    <t>BORZA Sorin</t>
  </si>
  <si>
    <t>BUTANESCU-VOLANIN Remus</t>
  </si>
  <si>
    <t>CIOCA Lucian</t>
  </si>
  <si>
    <t>CIOCA Marius</t>
  </si>
  <si>
    <t>COFARU Nicolae</t>
  </si>
  <si>
    <t>DAN Maria Nicoleta</t>
  </si>
  <si>
    <t>DEAC Cristian</t>
  </si>
  <si>
    <t>DENES Calin</t>
  </si>
  <si>
    <t>DOBROTA Dan</t>
  </si>
  <si>
    <t>DUMITRASCU Danut</t>
  </si>
  <si>
    <t>FLEISCHER Wiegand</t>
  </si>
  <si>
    <t>FOIDAS Ioan</t>
  </si>
  <si>
    <t>GLIGOR Alina</t>
  </si>
  <si>
    <t>GRECU Valentin</t>
  </si>
  <si>
    <t>INTA Marilena</t>
  </si>
  <si>
    <t>ISARIE Claudiu</t>
  </si>
  <si>
    <t>KIFOR Claudiu</t>
  </si>
  <si>
    <t>LOBONT Lucian</t>
  </si>
  <si>
    <t>MIRICESCU Dan</t>
  </si>
  <si>
    <t>MORARU Gina</t>
  </si>
  <si>
    <t>OLEKSIK Mihaela</t>
  </si>
  <si>
    <t>PETRESCU Valentin</t>
  </si>
  <si>
    <t>POPA Daniela</t>
  </si>
  <si>
    <t>POPESCU Liliana</t>
  </si>
  <si>
    <t>PURCAR Carmen</t>
  </si>
  <si>
    <t>ROSCA Liviu</t>
  </si>
  <si>
    <t>ROTARU Ionela</t>
  </si>
  <si>
    <t>ROTARU Mihaela</t>
  </si>
  <si>
    <t>SAVESCU Roxana</t>
  </si>
  <si>
    <t>SIMION Carmen</t>
  </si>
  <si>
    <t>STEFANESCU Dan Paul</t>
  </si>
  <si>
    <t>STETIU Mircea</t>
  </si>
  <si>
    <t>TARNU lucian</t>
  </si>
  <si>
    <t>TITU Mihail</t>
  </si>
  <si>
    <t>ZERBES Mihai</t>
  </si>
  <si>
    <t>FING3</t>
  </si>
  <si>
    <t>prof.</t>
  </si>
  <si>
    <t>sef. Lucr.</t>
  </si>
  <si>
    <t>conf.</t>
  </si>
  <si>
    <t>lector</t>
  </si>
  <si>
    <t>Risk Indicators and Road Accident Analysis for the Period 2012-2016</t>
  </si>
  <si>
    <t xml:space="preserve">Cioca, Lucian-Ionel; Ivascu, Larisa </t>
  </si>
  <si>
    <t>Sustainability</t>
  </si>
  <si>
    <t>2071-1050</t>
  </si>
  <si>
    <t>file:///C:/Users/Lucian/Downloads/sustainability-09-01530-v2%20(1).pdf</t>
  </si>
  <si>
    <t>10.3390/su9091530</t>
  </si>
  <si>
    <t>15</t>
  </si>
  <si>
    <t>Cioca Lucian-Ionel</t>
  </si>
  <si>
    <t>Model to Assess the Quality of Magmatic Rocks for Reliable and Sustainable Constructions</t>
  </si>
  <si>
    <t>file:///C:/Users/Lucian/Downloads/sustainability-09-01925-v2%20(4).pdf</t>
  </si>
  <si>
    <t>10.3390/su9101925</t>
  </si>
  <si>
    <t>21</t>
  </si>
  <si>
    <t>Holonic Crisis Handling Model For Corporate Sustainability</t>
  </si>
  <si>
    <t>Levente Bakos, (ULB Sibiu), Dănuț Dumitru Dumitrașcu (ULB Sibiu)</t>
  </si>
  <si>
    <t>FING 3</t>
  </si>
  <si>
    <t>volume 9, issue 12,</t>
  </si>
  <si>
    <t xml:space="preserve"> nr. 2266</t>
  </si>
  <si>
    <t xml:space="preserve"> ISSN 2071-1050</t>
  </si>
  <si>
    <t>www.mdpi.com/journal/sustainability</t>
  </si>
  <si>
    <t>doi: 10.3390/su9122266</t>
  </si>
  <si>
    <t>WOS:000419231500113</t>
  </si>
  <si>
    <t>Dănuț Dumitru Dumitrașcu</t>
  </si>
  <si>
    <t>MULTI-CRITERIA ANALYSIS OF AIR POLLUTION IN URBAN ENVIRONMENT DUE TO ROAD TRAFFIC</t>
  </si>
  <si>
    <t>Borza S, Inta M</t>
  </si>
  <si>
    <t>JOURNAL OF ENVIRONMENTAL PROTECTION AND ECOLOGY</t>
  </si>
  <si>
    <t>Volume 18</t>
  </si>
  <si>
    <t>Issue 4</t>
  </si>
  <si>
    <t>1311-5065</t>
  </si>
  <si>
    <t>http://www.jepe-journal.info/journal-content/vol-18-no4</t>
  </si>
  <si>
    <t xml:space="preserve"> WOS:000423283800001</t>
  </si>
  <si>
    <t>1303-1310</t>
  </si>
  <si>
    <t>Borza Sorin</t>
  </si>
  <si>
    <t>GREENHOUSE EFFECT REDUCTION THROUGH MINE METHANE VALORIZATION: OVERVIEW AND FEASIBILITY STUDY</t>
  </si>
  <si>
    <r>
      <t>Cioca, LI</t>
    </r>
    <r>
      <rPr>
        <sz val="10"/>
        <color indexed="63"/>
        <rFont val="Arial"/>
        <family val="2"/>
      </rPr>
      <t>; </t>
    </r>
    <r>
      <rPr>
        <sz val="10"/>
        <color indexed="56"/>
        <rFont val="Arial"/>
        <family val="2"/>
      </rPr>
      <t>Moraru, RI</t>
    </r>
    <r>
      <rPr>
        <sz val="10"/>
        <color indexed="63"/>
        <rFont val="Arial"/>
        <family val="2"/>
      </rPr>
      <t>; </t>
    </r>
    <r>
      <rPr>
        <sz val="10"/>
        <color indexed="56"/>
        <rFont val="Arial"/>
        <family val="2"/>
      </rPr>
      <t>Rada, EC (Italia)</t>
    </r>
    <r>
      <rPr>
        <sz val="10"/>
        <color indexed="63"/>
        <rFont val="Arial"/>
        <family val="2"/>
      </rPr>
      <t>; </t>
    </r>
    <r>
      <rPr>
        <sz val="10"/>
        <color indexed="56"/>
        <rFont val="Arial"/>
        <family val="2"/>
      </rPr>
      <t>Torretta, V (Italia)</t>
    </r>
    <r>
      <rPr>
        <sz val="10"/>
        <color indexed="63"/>
        <rFont val="Arial"/>
        <family val="2"/>
      </rPr>
      <t>; </t>
    </r>
    <r>
      <rPr>
        <sz val="10"/>
        <color indexed="56"/>
        <rFont val="Arial"/>
        <family val="2"/>
      </rPr>
      <t>Popescu-Stelea, M</t>
    </r>
  </si>
  <si>
    <t>ENVIRONMENTAL ENGINEERING AND MANAGEMENT JOURNAL</t>
  </si>
  <si>
    <t>1582-9596</t>
  </si>
  <si>
    <t>http://www.eemj.icpm.tuiasi.ro/issues/vol16/vol16no6.htm</t>
  </si>
  <si>
    <t>1257-1262</t>
  </si>
  <si>
    <t>Cioca Lucian Ionel</t>
  </si>
  <si>
    <t>SPONTANEOUS COMBUSTION RISK ANALYSIS IN SUBSURFACE ENVIRONMENTS: CARBON MONOXIDE DATA PROCESSING TOOL</t>
  </si>
  <si>
    <r>
      <t>Moraru, RI</t>
    </r>
    <r>
      <rPr>
        <sz val="10"/>
        <color indexed="63"/>
        <rFont val="Arial"/>
        <family val="2"/>
      </rPr>
      <t>; </t>
    </r>
    <r>
      <rPr>
        <sz val="10"/>
        <color indexed="56"/>
        <rFont val="Arial"/>
        <family val="2"/>
      </rPr>
      <t>Babut, GB</t>
    </r>
    <r>
      <rPr>
        <sz val="10"/>
        <color indexed="63"/>
        <rFont val="Arial"/>
        <family val="2"/>
      </rPr>
      <t>; </t>
    </r>
    <r>
      <rPr>
        <sz val="10"/>
        <color indexed="56"/>
        <rFont val="Arial"/>
        <family val="2"/>
      </rPr>
      <t>Cioca, LI</t>
    </r>
    <r>
      <rPr>
        <sz val="10"/>
        <color indexed="63"/>
        <rFont val="Arial"/>
        <family val="2"/>
      </rPr>
      <t>; </t>
    </r>
    <r>
      <rPr>
        <sz val="10"/>
        <color indexed="56"/>
        <rFont val="Arial"/>
        <family val="2"/>
      </rPr>
      <t>Ragazzi, M</t>
    </r>
    <r>
      <rPr>
        <sz val="10"/>
        <color indexed="63"/>
        <rFont val="Arial"/>
        <family val="2"/>
      </rPr>
      <t> (Italia)</t>
    </r>
  </si>
  <si>
    <t>1317-1322</t>
  </si>
  <si>
    <t>Detecting Bridge Anaphora</t>
  </si>
  <si>
    <r>
      <t>Gifu, D</t>
    </r>
    <r>
      <rPr>
        <sz val="10"/>
        <color indexed="63"/>
        <rFont val="Arial"/>
        <family val="2"/>
      </rPr>
      <t>; </t>
    </r>
    <r>
      <rPr>
        <sz val="10"/>
        <color indexed="56"/>
        <rFont val="Arial"/>
        <family val="2"/>
      </rPr>
      <t>Cioca, LI</t>
    </r>
  </si>
  <si>
    <t>INTERNATIONAL JOURNAL OF COMPUTERS COMMUNICATIONS &amp; CONTROL</t>
  </si>
  <si>
    <t>1841-9836</t>
  </si>
  <si>
    <t>http://univagora.ro/jour/index.php/ijccc/article/view/2878</t>
  </si>
  <si>
    <t>217-226</t>
  </si>
  <si>
    <t>Research on the Economic Organization Environmental Impact</t>
  </si>
  <si>
    <t>Stefanescu, DP ; Chivu, OR ; Babis, C  ; Semenescu, A  ; Gligor, A;</t>
  </si>
  <si>
    <t>REVISTA DE CHIMIE</t>
  </si>
  <si>
    <t>ISSN: 0034-7752</t>
  </si>
  <si>
    <t>https://apps.webofknowledge.com/full_record.do?product=WOS&amp;search_mode=GeneralSearch&amp;qid=11&amp;SID=D2KPlfjNQF8br4sgtMd&amp;page=1&amp;doc=1</t>
  </si>
  <si>
    <t>WOS:000400731900039</t>
  </si>
  <si>
    <t>599-601</t>
  </si>
  <si>
    <t>gri</t>
  </si>
  <si>
    <t>0,358</t>
  </si>
  <si>
    <t>Gligor Alina</t>
  </si>
  <si>
    <t>The Impacts of Industrial Processing of Oil on Soil Quality</t>
  </si>
  <si>
    <t xml:space="preserve">Apostolescu, Z  ; Chivu, OR  ; Semenescu, A  ; Basis, C  ; Amza, C  ; Iacobescu, G ; Gligor, MA  ; Nitoi, D  ; Adir, GM </t>
  </si>
  <si>
    <t>https://apps.webofknowledge.com/full_record.do?product=WOS&amp;search_mode=GeneralSearch&amp;qid=21&amp;SID=D2KPlfjNQF8br4sgtMd&amp;page=1&amp;doc=3</t>
  </si>
  <si>
    <t xml:space="preserve"> WOS:000395499200024</t>
  </si>
  <si>
    <t>111-115</t>
  </si>
  <si>
    <t xml:space="preserve">
MULTI-CRITERIA ANALYSIS OF AIR POLLUTION IN URBAN ENVIRONMENT DUE TO ROAD TRAFFIC</t>
  </si>
  <si>
    <t>Inta Marinela</t>
  </si>
  <si>
    <t>The Study Of Strain Proprieties Of Woolen Yarns Mixed With Elastomer, Bleached and Coloured</t>
  </si>
  <si>
    <r>
      <t xml:space="preserve">Oană I. P., Oană D., Şuteu M., </t>
    </r>
    <r>
      <rPr>
        <b/>
        <sz val="10"/>
        <color indexed="8"/>
        <rFont val="Arial Narrow"/>
        <family val="2"/>
        <charset val="238"/>
      </rPr>
      <t>Miricescu D.</t>
    </r>
  </si>
  <si>
    <t>Industria Textilă</t>
  </si>
  <si>
    <t>vol. 68</t>
  </si>
  <si>
    <t>nr. 1 2017</t>
  </si>
  <si>
    <t>ISSN 1222-5347</t>
  </si>
  <si>
    <t>http://www.revistaindustriatextila.ro/images/2017/Industria%20Textila%2001_2017.pdf</t>
  </si>
  <si>
    <t>WOS:000395724700002</t>
  </si>
  <si>
    <t>pag. 9-12</t>
  </si>
  <si>
    <t>Miricescu Dan</t>
  </si>
  <si>
    <t>FLEACĂ, R., MIȚARIU, S.I.C., OLEKSIK, V., OLEKSIK, M., ROMAN, M (ULBS)</t>
  </si>
  <si>
    <t>Research on the Mathematical Model for Developing the Oil Processing Company Environmental Strategies</t>
  </si>
  <si>
    <t>Stefanescu Dan Paul, Chivu, Oana Roxana, Babis Claudiu, Semenescu Augustin, Petrescu  Valentin, Nen Madlena</t>
  </si>
  <si>
    <t>Revista de Chimie</t>
  </si>
  <si>
    <r>
      <t> </t>
    </r>
    <r>
      <rPr>
        <sz val="10"/>
        <color indexed="8"/>
        <rFont val="Arial Narrow"/>
        <family val="2"/>
      </rPr>
      <t>0034-7752</t>
    </r>
  </si>
  <si>
    <t>http://www.revistadechimie.ro/pdf/STEFANESCU%202%2017.pdf</t>
  </si>
  <si>
    <t>00397043100028</t>
  </si>
  <si>
    <t>328-330</t>
  </si>
  <si>
    <t>zona gri, Q3</t>
  </si>
  <si>
    <t>Petrescu  Valentin</t>
  </si>
  <si>
    <t>The Impact of the Industrial Processing of Oil on the Rainfall Water Quality</t>
  </si>
  <si>
    <t>Chivu Oana Roxana, Semenescu Augustin, Babis Claudiu, Amza Catalin; Iacobescu Gabriel, Apostolescu Zoia, Petrescu Valentin, Adir George Mihail</t>
  </si>
  <si>
    <t>http://www.revistadechimie.ro/pdf/CHIVU%20OANA%201%2017.pdf</t>
  </si>
  <si>
    <t>00395499200038</t>
  </si>
  <si>
    <t>175-179</t>
  </si>
  <si>
    <r>
      <t>Stefanescu D-P</t>
    </r>
    <r>
      <rPr>
        <sz val="10"/>
        <color indexed="8"/>
        <rFont val="Arial Narrow"/>
        <family val="2"/>
      </rPr>
      <t>.(ULBS),  Chivu O.(Univ. Petrosani) , Babis C., (Univ. Petrosani)Semenescu A. ,(Univ. Petrosani) Petrescu V.,(ULBS) Nen M (Univ. Petrosani)</t>
    </r>
  </si>
  <si>
    <t xml:space="preserve">Revista de chimie </t>
  </si>
  <si>
    <t>ISSN 2537-5733</t>
  </si>
  <si>
    <t>http://www.revistadechimie.ro/article_eng.asp?ID=5446</t>
  </si>
  <si>
    <t xml:space="preserve">http://www.revistadechimie.ro/article_eng.asp?ID=5446 </t>
  </si>
  <si>
    <t>DAN PAUL STEFANESCU</t>
  </si>
  <si>
    <t>Research on the economic organization environmental impact</t>
  </si>
  <si>
    <t>DAN PAUL STEFANESCU,(ULBS) OANA ROXANA CHIVU (Univ.Petrosani), CLAUDIU BABIS, (Univ.Petrosani) AUGUSTIN SEMENESCU, (Univ.Petrosani) ALINA GLIGOR (ULBS)</t>
  </si>
  <si>
    <t xml:space="preserve">http://www.revistadechimie.ro/article_eng.asp?ID=5509 </t>
  </si>
  <si>
    <t>Different Methods of Gas Dehydration -Compared Analysis on Real Casuistry</t>
  </si>
  <si>
    <t>Stefanescu Dan-Paul (ULBS)</t>
  </si>
  <si>
    <t>http://www.revistadechimie.ro/article_eng.asp?ID=5836</t>
  </si>
  <si>
    <t>2117-2121</t>
  </si>
  <si>
    <t>Finite element method analysis of the stress induced upon the dental implant by the mastication process</t>
  </si>
  <si>
    <r>
      <t>MIHAI BURLIBAŞA</t>
    </r>
    <r>
      <rPr>
        <b/>
        <sz val="9"/>
        <color indexed="8"/>
        <rFont val="Times New Roman"/>
        <family val="1"/>
        <charset val="238"/>
      </rPr>
      <t xml:space="preserve">, </t>
    </r>
    <r>
      <rPr>
        <sz val="9"/>
        <color indexed="8"/>
        <rFont val="Times New Roman"/>
        <family val="1"/>
      </rPr>
      <t>ANDREEA ANGELA ŞTEŢIU</t>
    </r>
    <r>
      <rPr>
        <sz val="9"/>
        <color indexed="8"/>
        <rFont val="Times New Roman"/>
        <family val="1"/>
        <charset val="238"/>
      </rPr>
      <t xml:space="preserve">, DRAGOȘ GEORGE MARINESCU, </t>
    </r>
    <r>
      <rPr>
        <b/>
        <sz val="9"/>
        <color indexed="8"/>
        <rFont val="Times New Roman"/>
        <family val="1"/>
        <charset val="238"/>
      </rPr>
      <t>MIRCEA ŞTEŢIU</t>
    </r>
    <r>
      <rPr>
        <sz val="9"/>
        <color indexed="8"/>
        <rFont val="Times New Roman"/>
        <family val="1"/>
        <charset val="238"/>
      </rPr>
      <t>, ANCA RĂDUCANU, ANCA TEMELCEA, NARCIS MARCOV, VIOREL ȘTEFAN PERIEANU, LUMINIȚA OANCEA, NICOLETA MĂRU, CAMELIA IONESCU, MĂDĂLINA MALIȚA, MIHAI DAVID, RADU COSTEA, GABRIELA TĂNASE, LAURA STEF, GABRIELA BOTA, MIHAELA ROMANITA GLIGOR, CARMEN DOMNARIU, BOGDAN PAVAL, LORELAI GEORGETA SFARGHIU, ILEANA IONESCU</t>
    </r>
  </si>
  <si>
    <t xml:space="preserve">Romanian Biotechnological Letters </t>
  </si>
  <si>
    <t>1224 - 5984</t>
  </si>
  <si>
    <t>http://www.rombio.eu/vol22nr4/cuprins.htm</t>
  </si>
  <si>
    <t>000408423600004</t>
  </si>
  <si>
    <t>12706-12714</t>
  </si>
  <si>
    <t xml:space="preserve"> Stetiu Mircea</t>
  </si>
  <si>
    <t>Treatment of Lead Contaminated Soil using Solidification/Stabilization Method Incorporated with Sugarcane Bagasse</t>
  </si>
  <si>
    <r>
      <rPr>
        <b/>
        <sz val="8"/>
        <rFont val="Arial Narrow"/>
        <family val="2"/>
      </rPr>
      <t>ALI BENLAMOUDI</t>
    </r>
    <r>
      <rPr>
        <sz val="8"/>
        <rFont val="Arial Narrow"/>
        <family val="2"/>
      </rPr>
      <t xml:space="preserve"> (Faculty of Civil and Environmental Engineering, Universiti Tun Hussein Onn Malaysia, Batu Pahat, Johor, Malaysia), </t>
    </r>
    <r>
      <rPr>
        <b/>
        <sz val="8"/>
        <rFont val="Arial Narrow"/>
        <family val="2"/>
      </rPr>
      <t>AESLINA ABDUL KADIR</t>
    </r>
    <r>
      <rPr>
        <sz val="8"/>
        <rFont val="Arial Narrow"/>
        <family val="2"/>
      </rPr>
      <t xml:space="preserve"> (Faculty of Civil and Environmental Engineering, Universiti Tun Hussein Onn Malaysia, Batu Pahat, Johor, Malaysia - Fakulti Teknologi Kejuruteraan, Universiti Malaysia Perlis (UniMAP), Kangar, Perlis, Malaysia), </t>
    </r>
    <r>
      <rPr>
        <b/>
        <sz val="8"/>
        <rFont val="Arial Narrow"/>
        <family val="2"/>
      </rPr>
      <t>MIHAIL AUREL TITU</t>
    </r>
    <r>
      <rPr>
        <sz val="8"/>
        <rFont val="Arial Narrow"/>
        <family val="2"/>
      </rPr>
      <t xml:space="preserve"> (ULBS), </t>
    </r>
    <r>
      <rPr>
        <b/>
        <sz val="8"/>
        <rFont val="Arial Narrow"/>
        <family val="2"/>
      </rPr>
      <t>MOHD MUSTAFA AL BAKRI ABDULLAH</t>
    </r>
    <r>
      <rPr>
        <sz val="8"/>
        <rFont val="Arial Narrow"/>
        <family val="2"/>
      </rPr>
      <t xml:space="preserve"> (Fakulti Teknologi Kejuruteraan, Universiti Malaysia Perlis (UniMAP), Kangar, Perlis, Malaysia - Center of Excellence Geopolymer &amp; Green Technology (CEGeoGTech), Universiti Malaysia Perlis (UniMAP), Kangar, Perlis, Malaysia),
</t>
    </r>
    <r>
      <rPr>
        <b/>
        <sz val="8"/>
        <rFont val="Arial Narrow"/>
        <family val="2"/>
      </rPr>
      <t>ANDREI VICTOR SANDU</t>
    </r>
    <r>
      <rPr>
        <sz val="8"/>
        <rFont val="Arial Narrow"/>
        <family val="2"/>
      </rPr>
      <t xml:space="preserve"> (Univ Gh Asachi Iasi)</t>
    </r>
  </si>
  <si>
    <t>ISSN 0034-7752</t>
  </si>
  <si>
    <t>http://www.revistadechimie.ro/article_eng.asp?ID=5789</t>
  </si>
  <si>
    <t>WOS: 000410388000047</t>
  </si>
  <si>
    <t>1908-1913</t>
  </si>
  <si>
    <t>zona gri</t>
  </si>
  <si>
    <t>Factor de impact 2017: 1.232</t>
  </si>
  <si>
    <t>Titu Mihail</t>
  </si>
  <si>
    <t>Investigation of the Structure and Magnetic Properties of Bulk Amorphous FeCoYB Alloys</t>
  </si>
  <si>
    <r>
      <rPr>
        <b/>
        <sz val="8"/>
        <rFont val="Arial Narrow"/>
        <family val="2"/>
      </rPr>
      <t>KATARZYNA BLOCH</t>
    </r>
    <r>
      <rPr>
        <sz val="8"/>
        <rFont val="Arial Narrow"/>
        <family val="2"/>
      </rPr>
      <t xml:space="preserve"> (Institute of Physics, Faculty of Production Engineering and Materials Technology, Czestochowa University of Technology), </t>
    </r>
    <r>
      <rPr>
        <b/>
        <sz val="8"/>
        <rFont val="Arial Narrow"/>
        <family val="2"/>
      </rPr>
      <t>MIHAIL AUREL TITU</t>
    </r>
    <r>
      <rPr>
        <sz val="8"/>
        <rFont val="Arial Narrow"/>
        <family val="2"/>
      </rPr>
      <t xml:space="preserve"> (ULBS), </t>
    </r>
    <r>
      <rPr>
        <b/>
        <sz val="8"/>
        <rFont val="Arial Narrow"/>
        <family val="2"/>
      </rPr>
      <t>ANDREI VICTOR SANDU</t>
    </r>
    <r>
      <rPr>
        <sz val="8"/>
        <rFont val="Arial Narrow"/>
        <family val="2"/>
      </rPr>
      <t xml:space="preserve"> (Univ Gh Asachi Iasi)</t>
    </r>
  </si>
  <si>
    <t>http://www.revistadechimie.ro/article_eng.asp?ID=5848</t>
  </si>
  <si>
    <t>WOS:000416748800049</t>
  </si>
  <si>
    <t>2162-2165</t>
  </si>
  <si>
    <t>Automated PCB Inspection System</t>
  </si>
  <si>
    <t>Syed Usama Bukhari, Ioan Bondrea, Remus Brad</t>
  </si>
  <si>
    <t>ISSN:  2217-8309</t>
  </si>
  <si>
    <t>http://www.tem-journal.com/archives/vol6no2.html</t>
  </si>
  <si>
    <t>doi:10.18421/TEM62-25</t>
  </si>
  <si>
    <t>WOS:000406223900025</t>
  </si>
  <si>
    <t>380-390</t>
  </si>
  <si>
    <r>
      <rPr>
        <b/>
        <sz val="11"/>
        <color indexed="8"/>
        <rFont val="Calibri"/>
        <family val="2"/>
      </rPr>
      <t>B</t>
    </r>
    <r>
      <rPr>
        <sz val="11"/>
        <color indexed="8"/>
        <rFont val="Calibri"/>
        <family val="2"/>
      </rPr>
      <t>ondrea Ioan</t>
    </r>
  </si>
  <si>
    <t>Focusing agro-tourism structures for environmental optimization</t>
  </si>
  <si>
    <r>
      <t>Giurea, R</t>
    </r>
    <r>
      <rPr>
        <sz val="10"/>
        <color indexed="63"/>
        <rFont val="Arial"/>
        <family val="2"/>
      </rPr>
      <t>; </t>
    </r>
    <r>
      <rPr>
        <sz val="10"/>
        <color indexed="56"/>
        <rFont val="Arial"/>
        <family val="2"/>
      </rPr>
      <t>Ioan, AM</t>
    </r>
    <r>
      <rPr>
        <sz val="10"/>
        <color indexed="63"/>
        <rFont val="Arial"/>
        <family val="2"/>
      </rPr>
      <t>; </t>
    </r>
    <r>
      <rPr>
        <sz val="10"/>
        <color indexed="56"/>
        <rFont val="Arial"/>
        <family val="2"/>
      </rPr>
      <t>Ragazzi, M (Italia)</t>
    </r>
    <r>
      <rPr>
        <sz val="10"/>
        <color indexed="63"/>
        <rFont val="Arial"/>
        <family val="2"/>
      </rPr>
      <t>; </t>
    </r>
    <r>
      <rPr>
        <sz val="10"/>
        <color indexed="56"/>
        <rFont val="Arial"/>
        <family val="2"/>
      </rPr>
      <t>Cioca, LI</t>
    </r>
    <r>
      <rPr>
        <sz val="10"/>
        <color indexed="63"/>
        <rFont val="Arial"/>
        <family val="2"/>
      </rPr>
      <t> </t>
    </r>
  </si>
  <si>
    <t>QUALITY-ACCESS TO SUCCESS</t>
  </si>
  <si>
    <t>1582-2559</t>
  </si>
  <si>
    <t>http://www.srac.ro/calitatea/arhiva/supliment/2017/Q-asContents_Vol.18_S1_Jan-2017.pdf</t>
  </si>
  <si>
    <t>115-120</t>
  </si>
  <si>
    <t>Cioca Ionel Lucian</t>
  </si>
  <si>
    <t>Renewable energy in the Alps: a case study</t>
  </si>
  <si>
    <r>
      <t>Rada, EC</t>
    </r>
    <r>
      <rPr>
        <sz val="10"/>
        <color indexed="63"/>
        <rFont val="Arial"/>
        <family val="2"/>
      </rPr>
      <t> (Italia)</t>
    </r>
    <r>
      <rPr>
        <b/>
        <vertAlign val="superscript"/>
        <sz val="11"/>
        <color indexed="63"/>
        <rFont val="Arial"/>
        <family val="2"/>
      </rPr>
      <t> </t>
    </r>
    <r>
      <rPr>
        <sz val="10"/>
        <color indexed="63"/>
        <rFont val="Arial"/>
        <family val="2"/>
      </rPr>
      <t>; </t>
    </r>
    <r>
      <rPr>
        <sz val="10"/>
        <color indexed="56"/>
        <rFont val="Arial"/>
        <family val="2"/>
      </rPr>
      <t>Ragazzi, M</t>
    </r>
    <r>
      <rPr>
        <sz val="10"/>
        <color indexed="63"/>
        <rFont val="Arial"/>
        <family val="2"/>
      </rPr>
      <t> (Italia); </t>
    </r>
    <r>
      <rPr>
        <sz val="10"/>
        <color indexed="56"/>
        <rFont val="Arial"/>
        <family val="2"/>
      </rPr>
      <t>Cioca, LI</t>
    </r>
    <r>
      <rPr>
        <sz val="10"/>
        <color indexed="63"/>
        <rFont val="Arial"/>
        <family val="2"/>
      </rPr>
      <t>; </t>
    </r>
    <r>
      <rPr>
        <sz val="10"/>
        <color indexed="56"/>
        <rFont val="Arial"/>
        <family val="2"/>
      </rPr>
      <t>Ionescu, G</t>
    </r>
    <r>
      <rPr>
        <sz val="10"/>
        <color indexed="63"/>
        <rFont val="Arial"/>
        <family val="2"/>
      </rPr>
      <t>; </t>
    </r>
    <r>
      <rPr>
        <sz val="10"/>
        <color indexed="56"/>
        <rFont val="Arial"/>
        <family val="2"/>
      </rPr>
      <t xml:space="preserve">Ranieri, E </t>
    </r>
    <r>
      <rPr>
        <sz val="10"/>
        <color indexed="63"/>
        <rFont val="Arial"/>
        <family val="2"/>
      </rPr>
      <t>(Italia); </t>
    </r>
    <r>
      <rPr>
        <sz val="10"/>
        <color indexed="56"/>
        <rFont val="Arial"/>
        <family val="2"/>
      </rPr>
      <t>Trulli, E</t>
    </r>
    <r>
      <rPr>
        <sz val="10"/>
        <color indexed="63"/>
        <rFont val="Arial"/>
        <family val="2"/>
      </rPr>
      <t> (Italia)</t>
    </r>
  </si>
  <si>
    <t>151-156</t>
  </si>
  <si>
    <t>Municipal solid wastes in the south-eastern mediterranean region: quality, quantity and management</t>
  </si>
  <si>
    <t xml:space="preserve">Ranieri, E (Italia); Montanaro, C (Italia); Ranieri, AC (Italia); Campanaro, V (Italia); Cioca, LI </t>
  </si>
  <si>
    <t>162-169</t>
  </si>
  <si>
    <t>The modelling of the improving environmental aspects process and of the associated impacts in industrial organizations</t>
  </si>
  <si>
    <r>
      <t>Zerbes, M</t>
    </r>
    <r>
      <rPr>
        <sz val="10"/>
        <color indexed="63"/>
        <rFont val="Arial"/>
        <family val="2"/>
      </rPr>
      <t>; Cioca </t>
    </r>
    <r>
      <rPr>
        <sz val="10"/>
        <color indexed="56"/>
        <rFont val="Arial"/>
        <family val="2"/>
      </rPr>
      <t>L I</t>
    </r>
  </si>
  <si>
    <t>196-201</t>
  </si>
  <si>
    <t>SAFETY PERFORMANCE INDICATORS IN THE METALLURGICAL INDUSTRY USING WEB PROGRAMMING</t>
  </si>
  <si>
    <r>
      <t>Cioca, M</t>
    </r>
    <r>
      <rPr>
        <sz val="10"/>
        <color indexed="63"/>
        <rFont val="Arial"/>
        <family val="2"/>
      </rPr>
      <t>; </t>
    </r>
    <r>
      <rPr>
        <sz val="10"/>
        <color indexed="56"/>
        <rFont val="Arial"/>
        <family val="2"/>
      </rPr>
      <t>Ivascu, L</t>
    </r>
    <r>
      <rPr>
        <sz val="10"/>
        <color indexed="63"/>
        <rFont val="Arial"/>
        <family val="2"/>
      </rPr>
      <t>; </t>
    </r>
    <r>
      <rPr>
        <sz val="10"/>
        <color indexed="56"/>
        <rFont val="Arial"/>
        <family val="2"/>
      </rPr>
      <t>Cioca, LI</t>
    </r>
  </si>
  <si>
    <t>METALURGIJA</t>
  </si>
  <si>
    <t>0543-5846</t>
  </si>
  <si>
    <t>http://pubweb.carnet.hr/metalurg/arhiva/1400</t>
  </si>
  <si>
    <t>272-274</t>
  </si>
  <si>
    <t>Cioca, M., Ivascu, L., Cioca, LI (ULBS, UPT, ULBS)</t>
  </si>
  <si>
    <t>1-2</t>
  </si>
  <si>
    <t>http://apps.webofknowledge.com/full_record.do?product=WOS&amp;search_mode=GeneralSearch&amp;qid=1&amp;SID=C5T1TgJxupk7Tuohj5B&amp;page=1&amp;doc=1</t>
  </si>
  <si>
    <t>WOS:000392400100072</t>
  </si>
  <si>
    <t>Cioca Marius</t>
  </si>
  <si>
    <t>COMPUTER ASSISTED APPROACH TO THE AXIAL DEVIATIONS OF THE HUMAN LOWER LIMB</t>
  </si>
  <si>
    <t>Ileana Ioana COFARU, Nicolae COFARU</t>
  </si>
  <si>
    <t>ACADEMIC JOURNAL OF MANUFACTURING ENGINEERING – AJME</t>
  </si>
  <si>
    <t>(ISSN 1583-7904</t>
  </si>
  <si>
    <t>http://www.auif.utcluj.ro/images/PDF_AJME_4_2017/L4</t>
  </si>
  <si>
    <t>26-33</t>
  </si>
  <si>
    <t>THE INFLUENCE OF THE STRESS CONCENTRATOR ON SILICONE COATED POLYAMIDE 6.6 FABRICS SUBJECTED TO UNIAXIAL TENSION TESTS</t>
  </si>
  <si>
    <t>Mihaela OLEKSIK,
and Nicolae COFARU</t>
  </si>
  <si>
    <t>(ISSN 1583-7905</t>
  </si>
  <si>
    <t>http://www.auif.utcluj.ro/images/PDF_AJME_4_2017/L20</t>
  </si>
  <si>
    <t>26-34</t>
  </si>
  <si>
    <t>A new project management approach for R&amp;D software projects in the automotive industry - continuous V-model</t>
  </si>
  <si>
    <t>Sergiu Stefan Nicolaescu (ULBS); Horatiu Constantin Palade(ULBS); Danut Dumitru Dumitrascu(ULBS); Claudiu Vasile Kifor(ULBS)</t>
  </si>
  <si>
    <t>Int. J. of Web Engineering and Technology</t>
  </si>
  <si>
    <t>ISSN online: 1741-9212 ISSN print: 1476-1289</t>
  </si>
  <si>
    <t>http://www.inderscience.com/offer.php?id=86448</t>
  </si>
  <si>
    <t>DOI: 10.1504/IJWET.2017.086448</t>
  </si>
  <si>
    <t>120-142</t>
  </si>
  <si>
    <t>Danut Dumitru Dumitrascu</t>
  </si>
  <si>
    <t>Research on the Relationship Between Surface Engineering and Deformation Response of Some Natural Polymeric Nanoﬁbrous Systems. Possible Applications in Medicine</t>
  </si>
  <si>
    <t>Mirela Iorgoaiea Guignard, Diana Coman, Maricel Agop, Noureddine Ouerfelli (University of Tunis El Manar), Dan Miricescu, Narcisa Vrinceanu, Dragos Teodor Iancu, Dan Dumitru Dumitrascu, and Irina Gradinaru</t>
  </si>
  <si>
    <t>ISSN 1546-1955</t>
  </si>
  <si>
    <t xml:space="preserve">doi:10.1166/jctn.2016.6360 </t>
  </si>
  <si>
    <t>A new project management approach for R&amp;D software projects in the automotive industry - Continuous V-model</t>
  </si>
  <si>
    <t xml:space="preserve">Nicolaescu, S.S., Palade, H.C., Dumitrascu, D.D.
Kifor, C.V.
 </t>
  </si>
  <si>
    <t xml:space="preserve">International Journal of Web Engineering and Technology
</t>
  </si>
  <si>
    <t>https://www-scopus-com.am.e-nformation.ro/record/display.uri?eid=2-s2.0-85029541057&amp;origin=resultslist&amp;sort=plf-f&amp;src=s&amp;st1=kifor&amp;st2=&amp;sid=1c7ec4c06aad71e33ea40395d9c06b17&amp;sot=b&amp;sdt=b&amp;sl=18&amp;s=AUTHOR-NAME%28kifor%29&amp;relpos=5&amp;citeCnt=0&amp;searchTerm=</t>
  </si>
  <si>
    <t>10.1504/IJWET.2017.086448</t>
  </si>
  <si>
    <t>Kifor Claudiu</t>
  </si>
  <si>
    <t>Quality Parameters Of Dairy Wastewater In The Mureş County, Romania</t>
  </si>
  <si>
    <r>
      <t xml:space="preserve">Tiţa M., Tufeanu R., Tiţa O., </t>
    </r>
    <r>
      <rPr>
        <b/>
        <sz val="10"/>
        <rFont val="Arial Narrow"/>
        <family val="2"/>
        <charset val="238"/>
      </rPr>
      <t>Miricescu D.</t>
    </r>
  </si>
  <si>
    <t>Scientific Study &amp; Research - Chemistry &amp; Chemical Engineering, Biotechnology, Food Industry (Studii şi Cercetări Ştiinţifice - Chimie şi Inginerie Chimică, Biotehnologii, Industrie Alimentară)</t>
  </si>
  <si>
    <t>18 (2)</t>
  </si>
  <si>
    <t>nr. 2 2017</t>
  </si>
  <si>
    <t>ISSN 1582-540X</t>
  </si>
  <si>
    <t>http://pubs.ub.ro/?pg=revues&amp;rev=cscc6&amp;num=201702&amp;vol=2&amp;aid=4558</t>
  </si>
  <si>
    <t>Code [ID]: CSCC6201702V02S01A0004 [0004558]</t>
  </si>
  <si>
    <t>WOS:000406261500004</t>
  </si>
  <si>
    <t>pag. 145 – 152</t>
  </si>
  <si>
    <t>Research on the Relationship Between Surface Engineering and Deformation Response of Some Natural Polymeric Nanofibrous Systems. Possible Applications in Medicine</t>
  </si>
  <si>
    <r>
      <t xml:space="preserve">Iorgoaiea Guignard M., Coman D., Agop M., Ouerfelli N. (Imam Abdulrahman Alfaisal University, Department of Chemistry, College of Science, Dammam, Saudi Arabia), </t>
    </r>
    <r>
      <rPr>
        <b/>
        <sz val="10"/>
        <color indexed="8"/>
        <rFont val="Arial Narrow"/>
        <family val="2"/>
        <charset val="238"/>
      </rPr>
      <t>Miricescu D.</t>
    </r>
    <r>
      <rPr>
        <sz val="10"/>
        <color indexed="8"/>
        <rFont val="Arial Narrow"/>
        <family val="2"/>
        <charset val="238"/>
      </rPr>
      <t>, Vrinceanu N., Iancu D.T., Dumitraşcu D.D., Gradinaru I.</t>
    </r>
  </si>
  <si>
    <t>vol. 14</t>
  </si>
  <si>
    <t>no. 1</t>
  </si>
  <si>
    <t>ISSN: 1546-1955 (Print): EISSN: 1546-1963 (Online)</t>
  </si>
  <si>
    <t>doi: 10.1166/jctn.2016.6360</t>
  </si>
  <si>
    <t>pag. 536 – 544</t>
  </si>
  <si>
    <t>The influence of the stress concentrator on silicone coated polyamide 6.6 fabrics subjected to uniaxial tension tests</t>
  </si>
  <si>
    <t xml:space="preserve">OLEKSIK, M., COFARU, N. </t>
  </si>
  <si>
    <t>1583-7904</t>
  </si>
  <si>
    <t>133-139</t>
  </si>
  <si>
    <t>OLEKSIK, Mihaela</t>
  </si>
  <si>
    <t>Assesing student capability to visually inspect welded joints using attributive MSA technique</t>
  </si>
  <si>
    <t>Simion, C.</t>
  </si>
  <si>
    <t>https://www.scopus.com/record/display.uri?eid=2-s2.0-85040567680&amp;origin=resultslist&amp;sort=plf-f&amp;src=s&amp;st1=Simion+C&amp;st2=&amp;sid=c2153909bfce7a7906068f7027ed830a&amp;sot=b&amp;sdt=b&amp;sl=40&amp;s=AUTHOR-NAME%28Simion+C%29+AND+PUBYEAR+%3E+2015&amp;relpos=13&amp;citeCnt=0&amp;searchTerm=</t>
  </si>
  <si>
    <t>13-19</t>
  </si>
  <si>
    <t>Simion, Carmen</t>
  </si>
  <si>
    <t>WOS:000417405000034</t>
  </si>
  <si>
    <t>Zerbes Mihai</t>
  </si>
  <si>
    <t>Assessment of metallic materials required for shock stress protection</t>
  </si>
  <si>
    <r>
      <t xml:space="preserve">Cristea Sorin, </t>
    </r>
    <r>
      <rPr>
        <b/>
        <sz val="10"/>
        <rFont val="Arial Narrow"/>
        <family val="2"/>
        <charset val="238"/>
      </rPr>
      <t>Bibu Marius,</t>
    </r>
    <r>
      <rPr>
        <sz val="10"/>
        <rFont val="Arial Narrow"/>
        <family val="2"/>
      </rPr>
      <t xml:space="preserve"> Deac Cristian, Gligor Alina, Inta Marinela</t>
    </r>
  </si>
  <si>
    <t xml:space="preserve">Proceedings of the 21st International Conference Innovative Manufacturing Engineering &amp; Energy IMANEE 2017 / MATEC Web of Conferences </t>
  </si>
  <si>
    <t>04012</t>
  </si>
  <si>
    <t>https://doi.org/10.1051/matecconf/201711204012</t>
  </si>
  <si>
    <t>Editiile anterioare ale conferintei sunt indexate ISI</t>
  </si>
  <si>
    <t>Bibu Marius</t>
  </si>
  <si>
    <t xml:space="preserve">When industry and academia meet: the development of a robotized semiautomatic motorcycle transmission </t>
  </si>
  <si>
    <t xml:space="preserve">Lucian LOBONȚ , Radu Emanuil PETRUSE , Paul Mihai OBRODOVICIU (Continental Automotive Systems S.R.L., Sibiu, România), Ioan BONDREA 
</t>
  </si>
  <si>
    <t>BRCEBE-ICEBE’17</t>
  </si>
  <si>
    <t xml:space="preserve"> ISSN (Online) 2391-8160</t>
  </si>
  <si>
    <t>Pages 52–61</t>
  </si>
  <si>
    <t>https://doi.org/10.1515/cplbu-2017-0008</t>
  </si>
  <si>
    <t>conferences.ulbsibiu.ro/brcebe/</t>
  </si>
  <si>
    <t>Bondrea Ioan</t>
  </si>
  <si>
    <t>The Entrepreneurial University: a Response of Academic Leadership facing Current Challenges</t>
  </si>
  <si>
    <t>Proceedings Paper</t>
  </si>
  <si>
    <t>Ioan Bondrea, Livia Ilie, Anca Șerban (ULBS)</t>
  </si>
  <si>
    <t>FSEC3</t>
  </si>
  <si>
    <t>PROCEEDINGS OF THE 13TH EUROPEAN CONFERENCE ON MANAGEMENT, LEADERSHIP AND GOVERNANCE (ECMLG 2017)</t>
  </si>
  <si>
    <t>978-1-911218-64-7</t>
  </si>
  <si>
    <t xml:space="preserve"> 184-191</t>
  </si>
  <si>
    <t>https://www.academic-conferences.org/conferences/ecmlg/ecmlg-future-and-past/</t>
  </si>
  <si>
    <t>Optimizing the Methodology of Characterization of Municipal Solid Waste in EU Under a Circular Economy Perspective</t>
  </si>
  <si>
    <r>
      <t>Rada, EC (Italia)</t>
    </r>
    <r>
      <rPr>
        <sz val="10"/>
        <color indexed="63"/>
        <rFont val="Arial"/>
        <family val="2"/>
      </rPr>
      <t>; </t>
    </r>
    <r>
      <rPr>
        <sz val="10"/>
        <color indexed="56"/>
        <rFont val="Arial"/>
        <family val="2"/>
      </rPr>
      <t>Cioca, L</t>
    </r>
  </si>
  <si>
    <t>INTERNATIONAL CONFERENCE ON TECHNOLOGIES AND MATERIALS FOR RENEWABLE ENERGY, ENVIRONMENT AND SUSTAINABILITY, TMREES17</t>
  </si>
  <si>
    <t>1876-6102</t>
  </si>
  <si>
    <t>72-85</t>
  </si>
  <si>
    <t>10.1016/j.egypro.2017.07.050</t>
  </si>
  <si>
    <t>http://tmrees.org/files/3614/9202/5664/Program_Daily-TMREES17-Beirut-.pdf</t>
  </si>
  <si>
    <t xml:space="preserve"> Cioca Lucian</t>
  </si>
  <si>
    <t>Experiencing Urban Mining in an Italian Municipality towards a Circular Economy vision</t>
  </si>
  <si>
    <r>
      <t>Ragazzi, M</t>
    </r>
    <r>
      <rPr>
        <sz val="10"/>
        <color indexed="63"/>
        <rFont val="Arial"/>
        <family val="2"/>
      </rPr>
      <t> (Italia); </t>
    </r>
    <r>
      <rPr>
        <sz val="10"/>
        <color indexed="56"/>
        <rFont val="Arial"/>
        <family val="2"/>
      </rPr>
      <t>Fedrizzi, S</t>
    </r>
    <r>
      <rPr>
        <sz val="10"/>
        <color indexed="63"/>
        <rFont val="Arial"/>
        <family val="2"/>
      </rPr>
      <t> (Italia); </t>
    </r>
    <r>
      <rPr>
        <sz val="10"/>
        <color indexed="56"/>
        <rFont val="Arial"/>
        <family val="2"/>
      </rPr>
      <t>Rada, E</t>
    </r>
    <r>
      <rPr>
        <sz val="10"/>
        <color indexed="63"/>
        <rFont val="Arial"/>
        <family val="2"/>
      </rPr>
      <t> (Italia); </t>
    </r>
    <r>
      <rPr>
        <sz val="10"/>
        <color indexed="56"/>
        <rFont val="Arial"/>
        <family val="2"/>
      </rPr>
      <t>Ionescu, G</t>
    </r>
    <r>
      <rPr>
        <sz val="10"/>
        <color indexed="63"/>
        <rFont val="Arial"/>
        <family val="2"/>
      </rPr>
      <t>; </t>
    </r>
    <r>
      <rPr>
        <sz val="10"/>
        <color indexed="56"/>
        <rFont val="Arial"/>
        <family val="2"/>
      </rPr>
      <t>Ciudin, R</t>
    </r>
    <r>
      <rPr>
        <sz val="10"/>
        <color indexed="63"/>
        <rFont val="Arial"/>
        <family val="2"/>
      </rPr>
      <t>; </t>
    </r>
    <r>
      <rPr>
        <sz val="10"/>
        <color indexed="56"/>
        <rFont val="Arial"/>
        <family val="2"/>
      </rPr>
      <t>Cioca, LI</t>
    </r>
  </si>
  <si>
    <t>192-200</t>
  </si>
  <si>
    <t>10.1016/j.egypro.2017.07.068</t>
  </si>
  <si>
    <t>A KPIs Framework for Injection Molding Production</t>
  </si>
  <si>
    <r>
      <t>Ghete, AJ</t>
    </r>
    <r>
      <rPr>
        <sz val="10"/>
        <color indexed="63"/>
        <rFont val="Arial"/>
        <family val="2"/>
      </rPr>
      <t>; </t>
    </r>
    <r>
      <rPr>
        <sz val="10"/>
        <color indexed="56"/>
        <rFont val="Arial"/>
        <family val="2"/>
      </rPr>
      <t>Cioca, LI</t>
    </r>
    <r>
      <rPr>
        <sz val="10"/>
        <color indexed="63"/>
        <rFont val="Arial"/>
        <family val="2"/>
      </rPr>
      <t> ; </t>
    </r>
    <r>
      <rPr>
        <sz val="10"/>
        <color indexed="56"/>
        <rFont val="Arial"/>
        <family val="2"/>
      </rPr>
      <t>Pfeiffer, JM</t>
    </r>
    <r>
      <rPr>
        <sz val="10"/>
        <color indexed="63"/>
        <rFont val="Arial"/>
        <family val="2"/>
      </rPr>
      <t> (Germania)</t>
    </r>
  </si>
  <si>
    <t>SUSTAINABLE ECONOMIC GROWTH, EDUCATION EXCELLENCE, AND INNOVATION MANAGEMENT THROUGH VISION 2020</t>
  </si>
  <si>
    <t>978-0-9860419-7-6</t>
  </si>
  <si>
    <t>2345-2349</t>
  </si>
  <si>
    <t>http://ibima.org/conference/29th-ibima-conference/</t>
  </si>
  <si>
    <t>Risk Management and an Approach for Introducing Functional Safety in the Development of Automotive E/E Systems</t>
  </si>
  <si>
    <r>
      <t>Ivascu, L</t>
    </r>
    <r>
      <rPr>
        <sz val="10"/>
        <color indexed="63"/>
        <rFont val="Arial"/>
        <family val="2"/>
      </rPr>
      <t>; </t>
    </r>
    <r>
      <rPr>
        <sz val="10"/>
        <color indexed="56"/>
        <rFont val="Arial"/>
        <family val="2"/>
      </rPr>
      <t>Cioca, LI</t>
    </r>
    <r>
      <rPr>
        <sz val="10"/>
        <color indexed="63"/>
        <rFont val="Arial"/>
        <family val="2"/>
      </rPr>
      <t>; </t>
    </r>
    <r>
      <rPr>
        <sz val="10"/>
        <color indexed="56"/>
        <rFont val="Arial"/>
        <family val="2"/>
      </rPr>
      <t>Tamasila, M</t>
    </r>
    <r>
      <rPr>
        <sz val="10"/>
        <color indexed="63"/>
        <rFont val="Arial"/>
        <family val="2"/>
      </rPr>
      <t>; </t>
    </r>
    <r>
      <rPr>
        <sz val="10"/>
        <color indexed="56"/>
        <rFont val="Arial"/>
        <family val="2"/>
      </rPr>
      <t>Taucean, I</t>
    </r>
    <r>
      <rPr>
        <sz val="10"/>
        <color indexed="63"/>
        <rFont val="Arial"/>
        <family val="2"/>
      </rPr>
      <t>; </t>
    </r>
    <r>
      <rPr>
        <sz val="10"/>
        <color indexed="56"/>
        <rFont val="Arial"/>
        <family val="2"/>
      </rPr>
      <t>Bigan, C</t>
    </r>
  </si>
  <si>
    <t>2595-2601</t>
  </si>
  <si>
    <r>
      <t>Vlad, D</t>
    </r>
    <r>
      <rPr>
        <sz val="10"/>
        <color indexed="63"/>
        <rFont val="Arial"/>
        <family val="2"/>
      </rPr>
      <t>; </t>
    </r>
    <r>
      <rPr>
        <sz val="10"/>
        <color indexed="56"/>
        <rFont val="Arial"/>
        <family val="2"/>
      </rPr>
      <t>Cioca, LI</t>
    </r>
  </si>
  <si>
    <t>10TH INTERNATIONAL CONFERENCE INTERDISCIPLINARITY IN ENGINEERING</t>
  </si>
  <si>
    <t>http://inter-eng.upm.ro/2016/epayment.html</t>
  </si>
  <si>
    <t>EDUCATION FOR SUSTAINABILITY: CURRENT STATUS, PROSPECTS, AND DIRECTIONS</t>
  </si>
  <si>
    <r>
      <t>Ivascu, L</t>
    </r>
    <r>
      <rPr>
        <sz val="10"/>
        <color indexed="63"/>
        <rFont val="Arial"/>
        <family val="2"/>
      </rPr>
      <t>; </t>
    </r>
    <r>
      <rPr>
        <sz val="10"/>
        <color indexed="56"/>
        <rFont val="Arial"/>
        <family val="2"/>
      </rPr>
      <t>Tamasila, M</t>
    </r>
    <r>
      <rPr>
        <sz val="10"/>
        <color indexed="63"/>
        <rFont val="Arial"/>
        <family val="2"/>
      </rPr>
      <t>; </t>
    </r>
    <r>
      <rPr>
        <sz val="10"/>
        <color indexed="56"/>
        <rFont val="Arial"/>
        <family val="2"/>
      </rPr>
      <t>Taucean, I</t>
    </r>
    <r>
      <rPr>
        <sz val="10"/>
        <color indexed="63"/>
        <rFont val="Arial"/>
        <family val="2"/>
      </rPr>
      <t>; </t>
    </r>
    <r>
      <rPr>
        <sz val="10"/>
        <color indexed="56"/>
        <rFont val="Arial"/>
        <family val="2"/>
      </rPr>
      <t>Cioca, LI</t>
    </r>
    <r>
      <rPr>
        <sz val="10"/>
        <color indexed="63"/>
        <rFont val="Arial"/>
        <family val="2"/>
      </rPr>
      <t>; </t>
    </r>
    <r>
      <rPr>
        <sz val="10"/>
        <color indexed="56"/>
        <rFont val="Arial"/>
        <family val="2"/>
      </rPr>
      <t>Izvercian, M</t>
    </r>
  </si>
  <si>
    <t>ICCSBS 2017 - THE ANNUAL INTERNATIONAL CONFERENCE ON COGNITIVE - SOCIAL, AND BEHAVIOURAL SCIENCES</t>
  </si>
  <si>
    <t>2357-1330</t>
  </si>
  <si>
    <t>259-267</t>
  </si>
  <si>
    <t>10.15405/epsbs.2017.01.02.27</t>
  </si>
  <si>
    <t>http://www.futureacademy.org.uk/conference/icCSBs/</t>
  </si>
  <si>
    <t xml:space="preserve">Soft Skills Development Needs and Methods in Micro-Companies of ICT Sector  </t>
  </si>
  <si>
    <r>
      <t>Székely Szilárd</t>
    </r>
    <r>
      <rPr>
        <vertAlign val="superscript"/>
        <sz val="12"/>
        <color indexed="8"/>
        <rFont val="Times New Roman"/>
        <family val="1"/>
      </rPr>
      <t>a</t>
    </r>
    <r>
      <rPr>
        <sz val="12"/>
        <color indexed="8"/>
        <rFont val="Times New Roman"/>
        <family val="1"/>
      </rPr>
      <t>, Adriana Benedek</t>
    </r>
    <r>
      <rPr>
        <vertAlign val="superscript"/>
        <sz val="12"/>
        <color indexed="8"/>
        <rFont val="Times New Roman"/>
        <family val="1"/>
      </rPr>
      <t>a</t>
    </r>
    <r>
      <rPr>
        <sz val="12"/>
        <color indexed="8"/>
        <rFont val="Times New Roman"/>
        <family val="1"/>
      </rPr>
      <t>, Lucian Ionel-Cioca</t>
    </r>
  </si>
  <si>
    <t>SIM 2017: 14th International Symposium in Management</t>
  </si>
  <si>
    <t>Indexat ultimul numar</t>
  </si>
  <si>
    <t>http://trivent.hu/2017/sim2017/</t>
  </si>
  <si>
    <t>Studies on predictive virtual models based on finite element analysis of the behaviour of geomembranes</t>
  </si>
  <si>
    <t>Petre VASILUTA - cercetator industrie -SC Ecoman Solutions SRL, Nicolae Florin Cofaru, Ileana Ioana Cofaru</t>
  </si>
  <si>
    <t>MATEC Web of Conferences, 137, 06006 (2017)</t>
  </si>
  <si>
    <t>1662-7482</t>
  </si>
  <si>
    <t>10.1051/matecconf/201713706006</t>
  </si>
  <si>
    <t>https://www.scientific.net/AMM.808.60 - INDEXATA 2015</t>
  </si>
  <si>
    <t>https://www.matec-conferences.org/articles/matecconf/pdf/2017/51/matecconf_mtem2017_06006.pdf</t>
  </si>
  <si>
    <t>Nicolae Cofaru</t>
  </si>
  <si>
    <t>Cristea Sorin, Bibu Marius, Deac Cristian, Gligor Alina, Inta Marinela</t>
  </si>
  <si>
    <t>Deac Cristian</t>
  </si>
  <si>
    <t>Reducing the noise pollution level along main roads in Sibiu, Romania by optimizing the traffic flow </t>
  </si>
  <si>
    <t>Deac Cristian, Petrescu Valentin, Gligor Alina</t>
  </si>
  <si>
    <t>09013</t>
  </si>
  <si>
    <t>https://doi.org/10.1051/matecconf/201711209013</t>
  </si>
  <si>
    <t xml:space="preserve">Circular economy-foundament of challenges for business environment  </t>
  </si>
  <si>
    <t>Dobrotǎ G. (Universitatea Constantin Brancusi din Targu Jiu), Dobrotǎ, D., Petrescu, V.</t>
  </si>
  <si>
    <t>Balkan Region Conference on Engineering and Business Education</t>
  </si>
  <si>
    <t>2391-8160</t>
  </si>
  <si>
    <t>432–439</t>
  </si>
  <si>
    <t xml:space="preserve"> https://doi.org/10.1515/cplbu-2017-0056</t>
  </si>
  <si>
    <t xml:space="preserve">conferences.ulbsibiu.ro/brcebe/
</t>
  </si>
  <si>
    <t>Dobrota Dan</t>
  </si>
  <si>
    <t>Possibilities to Extend the Holonic Manufacturing Concept to Non-Industrial Environments</t>
  </si>
  <si>
    <t>Levente-Attila Bakos, drd. ULB Sibiu, Dănuț Dumitru Dumitrașcu ULB Sibiu</t>
  </si>
  <si>
    <t>Proceedings of the 11th European Conference on Information Systems Management ECISM 2017, Genoa</t>
  </si>
  <si>
    <t>ISBN: 978-1-911218-53-1</t>
  </si>
  <si>
    <t>333-341</t>
  </si>
  <si>
    <t>https://books.google.ro/books?id=0Yk9DwAAQBAJ&amp;pg=PP3&amp;lpg=PP3&amp;dq=http://tinyurl.com/ecism2017&amp;source=bl&amp;ots=Ul6oDP3Nlr&amp;sig=XecB7ir5XL9iFNvwneM-VfYAh-0&amp;hl=ro&amp;sa=X&amp;ved=0ahUKEwj0jszulPPZAhUHDJoKHYVfD_8Q6AEIJjAA#v=onepage&amp;q=http%3A%2F%2Ftinyurl.com%2Fecism2017&amp;f=false</t>
  </si>
  <si>
    <t>http://www.academic-bookshop.com/ourshop/prod_6218560-ECISM-2017-PDF-Proceedings-of-the-11th-European-Conference-on-Information-Systems-Management.html</t>
  </si>
  <si>
    <t>http://tinyurl.com/ecism2017</t>
  </si>
  <si>
    <t>Dumitrascu Danut</t>
  </si>
  <si>
    <t>Holonic Handling the Unexpected in Project Management</t>
  </si>
  <si>
    <t>Balkan Region Conference on Engineering and Business Education, Conference proceedings, Volume 3 Issue 1</t>
  </si>
  <si>
    <t>137–143</t>
  </si>
  <si>
    <t>DOI: https://doi.org/10.1515/cplbu-2017-0019</t>
  </si>
  <si>
    <t>https://www.degruyter.com/view/j/cplbu.2017.3.issue-1/cplbu-2017-0019/cplbu-2017-0019.xml?format=INT</t>
  </si>
  <si>
    <t>ESF (EUROPEAN SOCIAL FUND) RISK MANAGEMENT CHALLENGES UNDER CURRENT PROGRAMMING PERIOD 2014-2020 IN ROMANIA</t>
  </si>
  <si>
    <t xml:space="preserve">Andrei LINU, PhD Student, University “Lucian Blaga” of Sibiu
Dănuţ DUMITRASCU University “Lucian Blaga” of Sibiu, Romania
</t>
  </si>
  <si>
    <t>PROCEEDINGS OF THE 11th INTERNATIONAL MANAGEMENT CONFERENCE “The Role of Management in the Economic Paradigm of the XXIst Century”, November 2rd-4th, 2017, BUCHAREST, ROMANIA</t>
  </si>
  <si>
    <t xml:space="preserve">ISSN 2286-1440 </t>
  </si>
  <si>
    <t>107-119</t>
  </si>
  <si>
    <t>http://conferinta.management.ase.ro/?page_id=34</t>
  </si>
  <si>
    <t>http://conference.management.ase.ro/</t>
  </si>
  <si>
    <t>The misconceived delegation of responsibility</t>
  </si>
  <si>
    <t>Andronic Oana Giorgiana, Dumitrascu Danut</t>
  </si>
  <si>
    <t>SIM 2017 14th International Symposium in Management, Timisoara, Procedia Social and Behavioral Sciences, Elsevier</t>
  </si>
  <si>
    <t>ISSN 1877 - 0428</t>
  </si>
  <si>
    <t>www.sciencedirect.com,   www.elsevier.com/locate/procedia</t>
  </si>
  <si>
    <t>Evaluating the potential of a mature gas field for rehabilitation development project opportunities</t>
  </si>
  <si>
    <t>Dan Paul Stefanescu -ULB Sibiu                                           Ion Foidas -ULB Sibiu</t>
  </si>
  <si>
    <t>17 th International Multidisciplinary Scientific Geoconference SGEM 2017</t>
  </si>
  <si>
    <t>ISBN 978-619-7408-00-3                   ISSN 1314 -2704</t>
  </si>
  <si>
    <t>635-642</t>
  </si>
  <si>
    <t>https://doi.org/10.5593/sgem2017/14</t>
  </si>
  <si>
    <t>Inca nu este disponibil,volumul este in curs de evaluare (editiile anterioare au fost indexate WoS)</t>
  </si>
  <si>
    <t>www.sgem.org</t>
  </si>
  <si>
    <t xml:space="preserve">Ion Foidas </t>
  </si>
  <si>
    <t>Recovery factor and replacement ratio of reserves key parameters of monitoring the natural gas process</t>
  </si>
  <si>
    <t>843-850</t>
  </si>
  <si>
    <t>Sorin V. Cristea, Marius Bibu, Cristian Deac, Alina Gligor and Marinela Inta</t>
  </si>
  <si>
    <t>Knowledge transfer in the field of Supply Chain Management</t>
  </si>
  <si>
    <t>Manuel Dumitrașcu, Claudiu Vasile Kifor</t>
  </si>
  <si>
    <t>ISSN 2391-8160</t>
  </si>
  <si>
    <t>151-158</t>
  </si>
  <si>
    <t>10.1515/cplbu-2017-0021</t>
  </si>
  <si>
    <t>Claudiu Vasile Kifor</t>
  </si>
  <si>
    <t>Teaching methodology for Design for Six Sigma and Quality techniques–an approach that combines theory and practice</t>
  </si>
  <si>
    <t>Sergiu Stefan NICOLAESCU, Claudiu Vasile Kifor</t>
  </si>
  <si>
    <t>328-336</t>
  </si>
  <si>
    <t>10.1515/cplbu-2017-0043</t>
  </si>
  <si>
    <t>Intellectual Capital Evaluation and Exploitation Model Based on Big Data Technologies.</t>
  </si>
  <si>
    <t>FLOREA, A., KIFOR, C.V., NICOLAESCU, S.S., COCAN, N., RECEU, I.</t>
  </si>
  <si>
    <t> The 24th International Scientific Conference on Economic and Social Development - "Managerial Issues in Modern Business", Warsaw</t>
  </si>
  <si>
    <t>1849-7535 </t>
  </si>
  <si>
    <t>21-30</t>
  </si>
  <si>
    <t>http://www.zbw.eu/econis-archiv/bitstream/handle/11159/965/Book_of_Proceedings_esdWarsaw_2017_Online.pdf?sequence=1#page=27</t>
  </si>
  <si>
    <t>Lucian LOBONȚ</t>
  </si>
  <si>
    <t>The need for internships and school practices as a method of bridging the gap between education and industry in Romania</t>
  </si>
  <si>
    <r>
      <rPr>
        <b/>
        <sz val="10"/>
        <rFont val="Arial Narrow"/>
        <family val="2"/>
      </rPr>
      <t>Miricescu D.</t>
    </r>
    <r>
      <rPr>
        <sz val="10"/>
        <rFont val="Arial Narrow"/>
        <family val="2"/>
      </rPr>
      <t>, Tăbuşcă D. (CEPROCS SRL Sibiu)</t>
    </r>
  </si>
  <si>
    <t xml:space="preserve">8th Balkan Region Conference on Engineering and Business Education (BRCEBE) 
&amp; 
10th International Conference on Engineering and Business Education (ICEBE) 
“Creating a mindset for growth and socio-economic development” 
October 19-22, 2017  
Lucian Blaga University of Sibiu, Romania </t>
  </si>
  <si>
    <t xml:space="preserve">ISSN: 1843-6730 </t>
  </si>
  <si>
    <t>pag. 149 - 155</t>
  </si>
  <si>
    <t>Qualiy versus quantity in the academics' evaluation</t>
  </si>
  <si>
    <t xml:space="preserve">Moraru G.M, Popescu L.G. </t>
  </si>
  <si>
    <t>Proceedings of INTED 2017, 11th International Technology, Education and Development Conference, 6-8 March 2017, Valencia, Spain</t>
  </si>
  <si>
    <t>ISBN 978-84-617-8491-2, ISSN: 2340-1079</t>
  </si>
  <si>
    <t>1777-1783</t>
  </si>
  <si>
    <t>10.21125/inted.2017.0551</t>
  </si>
  <si>
    <t>WOS:000413668601126</t>
  </si>
  <si>
    <t>https://library.iated.org/view/MORARU2017QUA</t>
  </si>
  <si>
    <t>Moraru G.M</t>
  </si>
  <si>
    <t>A new model for maintaining the quality of engineering laboratories equipment</t>
  </si>
  <si>
    <t>ISBN 978-84-617-8491-2, ISSN: 2340-1080</t>
  </si>
  <si>
    <t>1768-1776</t>
  </si>
  <si>
    <t>10.21125/inted.2017.0550</t>
  </si>
  <si>
    <t>WOS:000413668601125</t>
  </si>
  <si>
    <t>https://library.iated.org/view/MORARU2017ANE</t>
  </si>
  <si>
    <t>Study regarding the students' perception on the teaching aids</t>
  </si>
  <si>
    <t>Popescu L.G., Moraru G.M,</t>
  </si>
  <si>
    <t>Proceedings of EDULEARN 2017, 9th International Conference on Education and New Learning Technologies, 3-5 July 2017, Barcelona, Spain</t>
  </si>
  <si>
    <t>ISBN: 978-84-697-3777-4, ISSN: 2340-1117</t>
  </si>
  <si>
    <t>1060-1065</t>
  </si>
  <si>
    <t>10.21125/edulearn.2017.1216</t>
  </si>
  <si>
    <t>Lucrarile din 2015-2016      s-au indexat ISI</t>
  </si>
  <si>
    <t>https://library.iated.org/view/POPESCU2017STU</t>
  </si>
  <si>
    <t>Study on improving the development of non-formal education activities in Academia</t>
  </si>
  <si>
    <t>ISBN: 978-84-697-3777-4, ISSN: 2340-1118</t>
  </si>
  <si>
    <t>1024-1028</t>
  </si>
  <si>
    <t>10.21125/edulearn.2017.1223</t>
  </si>
  <si>
    <t>https://library.iated.org/view/POPESCU2017STU2</t>
  </si>
  <si>
    <t>Modifying the benchmarking method in order to increase its usage rate</t>
  </si>
  <si>
    <t>Moraru G.M.</t>
  </si>
  <si>
    <t>4th International Multidisciplinary Scientific Conference on Social Sciences and Arts SGEM 2017, www.sgemsocial.org, SGEM2017 Conference Proceedings, 24 - 30 August, 2017, Book 1, Vol 5, Albena, Bulgaria</t>
  </si>
  <si>
    <t>ISBN 978-619-7408-17-1 / ISSN 2367-5659</t>
  </si>
  <si>
    <t xml:space="preserve">675-680 </t>
  </si>
  <si>
    <t>10.5593/sgemsocial2017/15/S05.085</t>
  </si>
  <si>
    <t>Lucrarile din 2014-2016      s-au indexat ISI</t>
  </si>
  <si>
    <t>https://sgemworld.at/ssgemlib/spip.php?article4492&amp;lang=en</t>
  </si>
  <si>
    <t>Organizing the university for performance and creativity</t>
  </si>
  <si>
    <t>Proceedings of ICERI 2017, 10th annual International Conference of Education, Research and Innovation, 16-18 November, 2017, Seville, Spain</t>
  </si>
  <si>
    <t>6318-6322</t>
  </si>
  <si>
    <t>10.21125/iceri.2017.1634</t>
  </si>
  <si>
    <t>https://library.iated.org/view/MORARU2017ORG</t>
  </si>
  <si>
    <t>Students and over-communication</t>
  </si>
  <si>
    <t>Moraru G.M.,   Moraru O.M.</t>
  </si>
  <si>
    <t>FING3,   CCS -angajat; apartine de Ministerul Tineretului si Sportului, http://mts.ro/case-de-cultura-ale-studentilor/</t>
  </si>
  <si>
    <t>6323-6326</t>
  </si>
  <si>
    <t>10.21125/iceri.2017.1636</t>
  </si>
  <si>
    <t>https://library.iated.org/view/MORARU2017STU</t>
  </si>
  <si>
    <t>Editiile anterioare ale conferintei sunt indexate CPCI</t>
  </si>
  <si>
    <t>Petrescu Valentin</t>
  </si>
  <si>
    <t>Circular economy-foundament of challenges for business environment</t>
  </si>
  <si>
    <t>Dobrotă Gabriela, Dobrotă Dan, Petrescu Valentin</t>
  </si>
  <si>
    <t>1843-6730</t>
  </si>
  <si>
    <t>432-439</t>
  </si>
  <si>
    <t>Popescu Liliana</t>
  </si>
  <si>
    <t xml:space="preserve"> 10.21125/edulearn.2017</t>
  </si>
  <si>
    <t>Working college students’ profile
Case Study: Faculty of Engineering Sibiu, Romania</t>
  </si>
  <si>
    <t>Savescu Roxana (ULBS)
Stroe Ana-Maria (Faurecia SRL)
Rotaru Mihaela (ULBS)</t>
  </si>
  <si>
    <t>8th Balkan Region Conference on Engineering and Business Education
and
10th International Conference on Engineering and Business Education</t>
  </si>
  <si>
    <t xml:space="preserve">2391-8160 </t>
  </si>
  <si>
    <t>337-341</t>
  </si>
  <si>
    <t>10.1515/cplbu-2017-0044</t>
  </si>
  <si>
    <t>inca nu este disponibil (volum trimis spre indexare WoS)</t>
  </si>
  <si>
    <t>http://conferences.ulbsibiu.ro/brcebe/program.php</t>
  </si>
  <si>
    <t xml:space="preserve">Rotaru Mihaela </t>
  </si>
  <si>
    <t>Stress among working college students Case Study: Faculty of Engineering Sibiu, Romania</t>
  </si>
  <si>
    <t>399-405</t>
  </si>
  <si>
    <t>10.1515/cplbu-2017-0052</t>
  </si>
  <si>
    <t>conference paper</t>
  </si>
  <si>
    <t>Savescu Roxana</t>
  </si>
  <si>
    <t>The utility of mass continuity equation for evaluating the performances of a natural gas reservoir</t>
  </si>
  <si>
    <t xml:space="preserve">articol </t>
  </si>
  <si>
    <t>17th International Multidisciplinary scientific Geocoference SGEM 2017/Applied and Enviromental Geophysics Oil and Gas Exploration,  Science and Technologies in Geology, Exploration and Mining, Vol. 17, Issue 14</t>
  </si>
  <si>
    <t>ISBN 978-619-7408-00-3 / ISSN 1314-2704</t>
  </si>
  <si>
    <t>pag 965-972</t>
  </si>
  <si>
    <t>DOI: 10.5593/sgem2017/14/S06.121</t>
  </si>
  <si>
    <t>Lucrarea este in curs de indexare. Editiile anterioare au fost indexate CPCI</t>
  </si>
  <si>
    <t>https://www.sgem.org/</t>
  </si>
  <si>
    <t>Stefanescu Dan-Paul</t>
  </si>
  <si>
    <t>Technical and economic evaluation of a mature gas field considering the conversion in gas storage reservoir</t>
  </si>
  <si>
    <r>
      <t>Stefanescu Dan-Paul (ULBS),</t>
    </r>
    <r>
      <rPr>
        <sz val="10"/>
        <color indexed="8"/>
        <rFont val="Arial Narrow"/>
        <family val="2"/>
      </rPr>
      <t xml:space="preserve"> Lupu Diana-Andreea (Romgaz)</t>
    </r>
  </si>
  <si>
    <t>pag. 919-926</t>
  </si>
  <si>
    <t>DOI: 10.5593/sgem2017/14/S06.115</t>
  </si>
  <si>
    <r>
      <t>Stefanescu Dan-Paul (ULBS),</t>
    </r>
    <r>
      <rPr>
        <sz val="10"/>
        <color indexed="8"/>
        <rFont val="Arial Narrow"/>
        <family val="2"/>
      </rPr>
      <t xml:space="preserve"> Foidaş Ion (ULBS)</t>
    </r>
  </si>
  <si>
    <t>pag. 635 - 642</t>
  </si>
  <si>
    <t>DOI: 10.5593/sgem2017/14/S06.080</t>
  </si>
  <si>
    <t>Recovery factor and replacement ratio of reserves, key parameters of monitoring the natural gas process</t>
  </si>
  <si>
    <t>pag. 843 - 850</t>
  </si>
  <si>
    <t>DOI: 10.5593/sgem2017/14/S06.105</t>
  </si>
  <si>
    <t>Mathematical Models used to determine the strain of experimental works Jiu Valley Mining Basin</t>
  </si>
  <si>
    <r>
      <t>Stefanescu D-.P(ULBS)</t>
    </r>
    <r>
      <rPr>
        <i/>
        <sz val="10"/>
        <color indexed="8"/>
        <rFont val="Arial Narrow"/>
        <family val="2"/>
      </rPr>
      <t xml:space="preserve">, </t>
    </r>
    <r>
      <rPr>
        <sz val="10"/>
        <color indexed="8"/>
        <rFont val="Arial Narrow"/>
        <family val="2"/>
      </rPr>
      <t>Radeanu  C.,Chindris L., Radermacher L., , Popa C, (Univ.Petrosani)</t>
    </r>
  </si>
  <si>
    <t>17th International Multidisciplinary Scientific GeoConference SGEM 2017/, Science and Technologies in Geology, Exploration and Mining Vol. 17, Issue 13</t>
  </si>
  <si>
    <t>ISBN 978-619-7105-00-1 / ISSN 1314-2704</t>
  </si>
  <si>
    <t>pag. 537-542</t>
  </si>
  <si>
    <t>DOI: 10.5593/sgem2017/13/S03.068</t>
  </si>
  <si>
    <t>Expansive Soil Stabilization-General Considerations</t>
  </si>
  <si>
    <r>
      <t xml:space="preserve">Stefanescu D-P. (ULBS), </t>
    </r>
    <r>
      <rPr>
        <sz val="10"/>
        <color indexed="8"/>
        <rFont val="Arial Narrow"/>
        <family val="2"/>
      </rPr>
      <t>Chindris L., Radermacher L., Radeanu C.,  Popa C (Univ.Petrosani)</t>
    </r>
  </si>
  <si>
    <t xml:space="preserve">pag. 247-256 </t>
  </si>
  <si>
    <t>DOI: 10.5593/sgem2017/32/S13.033</t>
  </si>
  <si>
    <t>Using regression analysis method to model and optimize the quality of chip-removing processed metal surfaces</t>
  </si>
  <si>
    <r>
      <rPr>
        <b/>
        <sz val="10"/>
        <color indexed="8"/>
        <rFont val="Arial Narrow"/>
        <family val="2"/>
      </rPr>
      <t>Țîțu, M.</t>
    </r>
    <r>
      <rPr>
        <sz val="10"/>
        <color indexed="8"/>
        <rFont val="Arial Narrow"/>
        <family val="2"/>
      </rPr>
      <t xml:space="preserve"> (ULBS), </t>
    </r>
    <r>
      <rPr>
        <b/>
        <sz val="10"/>
        <color indexed="8"/>
        <rFont val="Arial Narrow"/>
        <family val="2"/>
      </rPr>
      <t>Pop, Alina Bianca</t>
    </r>
    <r>
      <rPr>
        <sz val="10"/>
        <color indexed="8"/>
        <rFont val="Arial Narrow"/>
        <family val="2"/>
      </rPr>
      <t xml:space="preserve"> (SC Tehnocad SA Baia Mare)</t>
    </r>
  </si>
  <si>
    <t>IManE&amp;E 2017, May 25-26, 2017 Iasi, Romania, In: MATEC Web of Conferences volume 112, Article Number 01009</t>
  </si>
  <si>
    <t>Article Number 01009</t>
  </si>
  <si>
    <t>DOI: 10.1051/matecconf/201711201009</t>
  </si>
  <si>
    <t>http://2017.imane.ro; https://www.matec-conferences.org/articles/matecconf/abs/2017/26/matecconf_imane2017_01009/matecconf_imane2017_01009.html</t>
  </si>
  <si>
    <t>The experimental research strategy of the end-milled aluminum Alloys</t>
  </si>
  <si>
    <r>
      <rPr>
        <b/>
        <sz val="10"/>
        <color indexed="8"/>
        <rFont val="Arial Narrow"/>
        <family val="2"/>
      </rPr>
      <t>Pop, Alina Bianca</t>
    </r>
    <r>
      <rPr>
        <sz val="10"/>
        <color indexed="8"/>
        <rFont val="Arial Narrow"/>
        <family val="2"/>
      </rPr>
      <t xml:space="preserve"> (SC Tehnocad SA Baia Mare), </t>
    </r>
    <r>
      <rPr>
        <b/>
        <sz val="10"/>
        <color indexed="8"/>
        <rFont val="Arial Narrow"/>
        <family val="2"/>
      </rPr>
      <t>Țîțu, M.</t>
    </r>
    <r>
      <rPr>
        <sz val="10"/>
        <color indexed="8"/>
        <rFont val="Arial Narrow"/>
        <family val="2"/>
      </rPr>
      <t xml:space="preserve"> (ULBS), </t>
    </r>
  </si>
  <si>
    <t>IManE&amp;E 2017, May 25-26, 2017 Iasi, Romania, In: MATEC Web of Conferences Volume 112, Article Number 01010</t>
  </si>
  <si>
    <t>Article Number 01010</t>
  </si>
  <si>
    <t>DOI: 10.1051/matecconf/201711201010</t>
  </si>
  <si>
    <t>http://2017.imane.ro; https://www.matec-conferences.org/articles/matecconf/abs/2017/26/matecconf_imane2017_01010/matecconf_imane2017_01010.html</t>
  </si>
  <si>
    <t>The interaction between personal and situational factors in developing future engineers’ creativity</t>
  </si>
  <si>
    <r>
      <rPr>
        <b/>
        <sz val="10"/>
        <color indexed="8"/>
        <rFont val="Arial Narrow"/>
        <family val="2"/>
      </rPr>
      <t>Țîțu, M.</t>
    </r>
    <r>
      <rPr>
        <sz val="10"/>
        <color indexed="8"/>
        <rFont val="Arial Narrow"/>
        <family val="2"/>
      </rPr>
      <t xml:space="preserve"> (ULBS),  </t>
    </r>
    <r>
      <rPr>
        <b/>
        <sz val="10"/>
        <color indexed="8"/>
        <rFont val="Arial Narrow"/>
        <family val="2"/>
      </rPr>
      <t>Pîrnău C.</t>
    </r>
    <r>
      <rPr>
        <sz val="10"/>
        <color indexed="8"/>
        <rFont val="Arial Narrow"/>
        <family val="2"/>
      </rPr>
      <t xml:space="preserve"> (UPB), </t>
    </r>
    <r>
      <rPr>
        <b/>
        <sz val="10"/>
        <color indexed="8"/>
        <rFont val="Arial Narrow"/>
        <family val="2"/>
      </rPr>
      <t>Pîrnău Mironela</t>
    </r>
    <r>
      <rPr>
        <sz val="10"/>
        <color indexed="8"/>
        <rFont val="Arial Narrow"/>
        <family val="2"/>
      </rPr>
      <t xml:space="preserve"> (Universitatea Titu Maiorescu Bucuresti)</t>
    </r>
  </si>
  <si>
    <t>IManE&amp;E 2017, May 25-26, 2017 Iasi, Romania, In: MATEC Web of Conferences Volume 112, Article Number 08004</t>
  </si>
  <si>
    <t>Article Number 08004</t>
  </si>
  <si>
    <t>DOI: 10.1051/matecconf/201711208004</t>
  </si>
  <si>
    <t>http://2017.imane.ro; https://www.matec-conferences.org/articles/matecconf/abs/2017/26/matecconf_imane2017_08004/matecconf_imane2017_08004.html</t>
  </si>
  <si>
    <t>Comparative educational study between online and offline interactions in the knowledge-based economy</t>
  </si>
  <si>
    <r>
      <rPr>
        <b/>
        <sz val="10"/>
        <color indexed="8"/>
        <rFont val="Arial Narrow"/>
        <family val="2"/>
      </rPr>
      <t>Pîrnău C.</t>
    </r>
    <r>
      <rPr>
        <sz val="10"/>
        <color indexed="8"/>
        <rFont val="Arial Narrow"/>
        <family val="2"/>
      </rPr>
      <t xml:space="preserve"> (UPB), </t>
    </r>
    <r>
      <rPr>
        <b/>
        <sz val="10"/>
        <color indexed="8"/>
        <rFont val="Arial Narrow"/>
        <family val="2"/>
      </rPr>
      <t>Pîrnâu, Mironela</t>
    </r>
    <r>
      <rPr>
        <sz val="10"/>
        <color indexed="8"/>
        <rFont val="Arial Narrow"/>
        <family val="2"/>
      </rPr>
      <t xml:space="preserve"> (Universitatea Titu Maiorescu Bucuresti), </t>
    </r>
    <r>
      <rPr>
        <b/>
        <sz val="10"/>
        <color indexed="8"/>
        <rFont val="Arial Narrow"/>
        <family val="2"/>
      </rPr>
      <t>Țîțu, Ș.</t>
    </r>
    <r>
      <rPr>
        <sz val="10"/>
        <color indexed="8"/>
        <rFont val="Arial Narrow"/>
        <family val="2"/>
      </rPr>
      <t xml:space="preserve"> (UMF Cluj Napoca), </t>
    </r>
    <r>
      <rPr>
        <b/>
        <sz val="10"/>
        <color indexed="8"/>
        <rFont val="Arial Narrow"/>
        <family val="2"/>
      </rPr>
      <t>Țîțu, M.</t>
    </r>
    <r>
      <rPr>
        <sz val="10"/>
        <color indexed="8"/>
        <rFont val="Arial Narrow"/>
        <family val="2"/>
      </rPr>
      <t xml:space="preserve"> (ULBS)</t>
    </r>
  </si>
  <si>
    <t>In: 8th Balkan Region Conference on Engineering and Business Education (BRCEBE) and 10th International Conference on Engineering and Business Education (ICEBE), “Creating a mindset for growth and socio-economic development”, 19 - 22 October 2017, Sibiu, Romania</t>
  </si>
  <si>
    <t>320-327</t>
  </si>
  <si>
    <t xml:space="preserve">DOI 10.1515/cplbu-2017-0042 </t>
  </si>
  <si>
    <t>http://conferences.ulbsibiu.ro/brcebe/; https://www.degruyter.com/view/j/cplbu.2017.3.issue-1/cplbu-2017-0042/cplbu-2017-0042.xml</t>
  </si>
  <si>
    <t>Applying experimental research management to a technological process using Taguchi’s Method</t>
  </si>
  <si>
    <r>
      <rPr>
        <b/>
        <sz val="10"/>
        <color indexed="8"/>
        <rFont val="Arial Narrow"/>
        <family val="2"/>
      </rPr>
      <t>Pop, Alina Bianca</t>
    </r>
    <r>
      <rPr>
        <sz val="10"/>
        <color indexed="8"/>
        <rFont val="Arial Narrow"/>
        <family val="2"/>
      </rPr>
      <t xml:space="preserve"> (SC Tehnocad SA Baia Mare), </t>
    </r>
    <r>
      <rPr>
        <b/>
        <sz val="10"/>
        <color indexed="8"/>
        <rFont val="Arial Narrow"/>
        <family val="2"/>
      </rPr>
      <t>Țîțu, M.</t>
    </r>
    <r>
      <rPr>
        <sz val="10"/>
        <color indexed="8"/>
        <rFont val="Arial Narrow"/>
        <family val="2"/>
      </rPr>
      <t xml:space="preserve"> (ULBS), </t>
    </r>
    <r>
      <rPr>
        <b/>
        <sz val="10"/>
        <color indexed="8"/>
        <rFont val="Arial Narrow"/>
        <family val="2"/>
      </rPr>
      <t>Oprean, C.</t>
    </r>
    <r>
      <rPr>
        <sz val="10"/>
        <color indexed="8"/>
        <rFont val="Arial Narrow"/>
        <family val="2"/>
      </rPr>
      <t xml:space="preserve"> (ULBS), </t>
    </r>
    <r>
      <rPr>
        <b/>
        <sz val="10"/>
        <color indexed="8"/>
        <rFont val="Arial Narrow"/>
        <family val="2"/>
      </rPr>
      <t>Țîțu, Ș.</t>
    </r>
    <r>
      <rPr>
        <sz val="10"/>
        <color indexed="8"/>
        <rFont val="Arial Narrow"/>
        <family val="2"/>
      </rPr>
      <t xml:space="preserve"> (UMF Cluj Napoca)</t>
    </r>
  </si>
  <si>
    <t>SIM 2017 - 14th International Symposium on Management “Challenges and Innovation in Management and Entrepreneurship”, 27-28 October 2017, Timişoara, Romania</t>
  </si>
  <si>
    <t>ISSN: 1877-0428</t>
  </si>
  <si>
    <r>
      <t xml:space="preserve">http://trivent.hu/2017/sim2017/;  https://www.sciencedirect.com/journal/procedia-social-and-behavioral-sciences;      </t>
    </r>
    <r>
      <rPr>
        <b/>
        <sz val="10"/>
        <color indexed="8"/>
        <rFont val="Arial Narrow"/>
        <family val="2"/>
      </rPr>
      <t>La SIM 2015:</t>
    </r>
    <r>
      <rPr>
        <sz val="10"/>
        <color indexed="8"/>
        <rFont val="Arial Narrow"/>
        <family val="2"/>
      </rPr>
      <t xml:space="preserve"> https://www.sciencedirect.com/science/article/pii/S1877042816301914;  </t>
    </r>
    <r>
      <rPr>
        <b/>
        <sz val="10"/>
        <color indexed="8"/>
        <rFont val="Arial Narrow"/>
        <family val="2"/>
      </rPr>
      <t>DOVADA ISI SIM 2015:</t>
    </r>
    <r>
      <rPr>
        <sz val="10"/>
        <color indexed="8"/>
        <rFont val="Arial Narrow"/>
        <family val="2"/>
      </rPr>
      <t xml:space="preserve"> http://trivent.hu/2017/sim2017/publication.html; </t>
    </r>
    <r>
      <rPr>
        <b/>
        <sz val="10"/>
        <color indexed="8"/>
        <rFont val="Arial Narrow"/>
        <family val="2"/>
      </rPr>
      <t>A SE VEDEA SI DOCUMENTUL SCANAT DOVADA ISI 2013 SI 2015</t>
    </r>
  </si>
  <si>
    <t>Improving the quality management of the thermosonic welding process of gold wires in automotive industry</t>
  </si>
  <si>
    <r>
      <rPr>
        <b/>
        <sz val="10"/>
        <color indexed="8"/>
        <rFont val="Arial Narrow"/>
        <family val="2"/>
      </rPr>
      <t>Țîțu, M.</t>
    </r>
    <r>
      <rPr>
        <sz val="10"/>
        <color indexed="8"/>
        <rFont val="Arial Narrow"/>
        <family val="2"/>
      </rPr>
      <t xml:space="preserve"> (ULBS), </t>
    </r>
    <r>
      <rPr>
        <b/>
        <sz val="10"/>
        <color indexed="8"/>
        <rFont val="Arial Narrow"/>
        <family val="2"/>
      </rPr>
      <t>Oprean, C.</t>
    </r>
    <r>
      <rPr>
        <sz val="10"/>
        <color indexed="8"/>
        <rFont val="Arial Narrow"/>
        <family val="2"/>
      </rPr>
      <t xml:space="preserve"> (ULBS), </t>
    </r>
    <r>
      <rPr>
        <b/>
        <sz val="10"/>
        <color indexed="8"/>
        <rFont val="Arial Narrow"/>
        <family val="2"/>
      </rPr>
      <t>Pop, Alina Bianca</t>
    </r>
    <r>
      <rPr>
        <sz val="10"/>
        <color indexed="8"/>
        <rFont val="Arial Narrow"/>
        <family val="2"/>
      </rPr>
      <t xml:space="preserve"> (SC Tehnocad SA Baia Mare), </t>
    </r>
    <r>
      <rPr>
        <b/>
        <sz val="10"/>
        <color indexed="8"/>
        <rFont val="Arial Narrow"/>
        <family val="2"/>
      </rPr>
      <t>Țîțu, Ș.</t>
    </r>
    <r>
      <rPr>
        <sz val="10"/>
        <color indexed="8"/>
        <rFont val="Arial Narrow"/>
        <family val="2"/>
      </rPr>
      <t xml:space="preserve"> (UMF Cluj Napoca)</t>
    </r>
  </si>
  <si>
    <t>Optimization of the Surface Roughness Equation obtained by Al7136 End-Milling</t>
  </si>
  <si>
    <r>
      <rPr>
        <b/>
        <sz val="10"/>
        <color indexed="8"/>
        <rFont val="Arial Narrow"/>
        <family val="2"/>
      </rPr>
      <t>Pop, Alina Bianca</t>
    </r>
    <r>
      <rPr>
        <sz val="10"/>
        <color indexed="8"/>
        <rFont val="Arial Narrow"/>
        <family val="2"/>
      </rPr>
      <t xml:space="preserve"> (SC Tehnocad SA Baia Mare), </t>
    </r>
    <r>
      <rPr>
        <b/>
        <sz val="10"/>
        <color indexed="8"/>
        <rFont val="Arial Narrow"/>
        <family val="2"/>
      </rPr>
      <t>Țîțu, M.</t>
    </r>
    <r>
      <rPr>
        <sz val="10"/>
        <color indexed="8"/>
        <rFont val="Arial Narrow"/>
        <family val="2"/>
      </rPr>
      <t xml:space="preserve"> (ULBS)</t>
    </r>
  </si>
  <si>
    <r>
      <t>The 13</t>
    </r>
    <r>
      <rPr>
        <vertAlign val="superscript"/>
        <sz val="10"/>
        <color indexed="8"/>
        <rFont val="Arial Narrow"/>
        <family val="2"/>
      </rPr>
      <t>th</t>
    </r>
    <r>
      <rPr>
        <sz val="10"/>
        <color indexed="8"/>
        <rFont val="Arial Narrow"/>
        <family val="2"/>
      </rPr>
      <t xml:space="preserve"> International Conference On Modern Technologies In Manufacturing, MTeM 2017, 12-13</t>
    </r>
    <r>
      <rPr>
        <vertAlign val="superscript"/>
        <sz val="10"/>
        <color indexed="8"/>
        <rFont val="Arial Narrow"/>
        <family val="2"/>
      </rPr>
      <t>th</t>
    </r>
    <r>
      <rPr>
        <sz val="10"/>
        <color indexed="8"/>
        <rFont val="Arial Narrow"/>
        <family val="2"/>
      </rPr>
      <t xml:space="preserve"> October, Cluj-Napoca, In: MATEC Web of Conferences Volume 137, Article no. 03011</t>
    </r>
  </si>
  <si>
    <t>Article no. 03011</t>
  </si>
  <si>
    <t>DOI: https://doi.org/10.1051/matecconf/201713703011</t>
  </si>
  <si>
    <t>http://www.mtem.utcluj.ro;   https://www.matec-conferences.org/articles/matecconf/abs/2017/51/matecconf_mtem2017_03011/matecconf_mtem2017_03011.html</t>
  </si>
  <si>
    <t>Using the factorial experiment method to analyze the corrosion protection process</t>
  </si>
  <si>
    <t>The 13th International Conference On Modern Technologies In Manufacturing, MTeM 2017, 12-13th October, Cluj-Napoca, In: MATEC Web of Conferences Volume 137, Article no. 03014</t>
  </si>
  <si>
    <t>Article no. 03014</t>
  </si>
  <si>
    <t>DOI: https://doi.org/10.1051/matecconf/201713703014</t>
  </si>
  <si>
    <t>http://www.mtem.utcluj.ro;  https://www.matec-conferences.org/articles/matecconf/abs/2017/51/matecconf_mtem2017_03014/matecconf_mtem2017_03014.html;</t>
  </si>
  <si>
    <t>Using Quality Management Methods in Knowledge-Based Organizations. An Approach to the Application of the Taguchi Method to the Process of Pressing Tappets into Anchors</t>
  </si>
  <si>
    <r>
      <rPr>
        <b/>
        <sz val="10"/>
        <color indexed="8"/>
        <rFont val="Arial Narrow"/>
        <family val="2"/>
      </rPr>
      <t>Țîțu, M.</t>
    </r>
    <r>
      <rPr>
        <sz val="10"/>
        <color indexed="8"/>
        <rFont val="Arial Narrow"/>
        <family val="2"/>
      </rPr>
      <t xml:space="preserve"> (ULBS),</t>
    </r>
    <r>
      <rPr>
        <b/>
        <sz val="10"/>
        <color indexed="8"/>
        <rFont val="Arial Narrow"/>
        <family val="2"/>
      </rPr>
      <t xml:space="preserve"> Pop, Alina Bianca</t>
    </r>
    <r>
      <rPr>
        <sz val="10"/>
        <color indexed="8"/>
        <rFont val="Arial Narrow"/>
        <family val="2"/>
      </rPr>
      <t xml:space="preserve"> (SC Tehnocad SA Baia Mare), </t>
    </r>
    <r>
      <rPr>
        <b/>
        <sz val="10"/>
        <color indexed="8"/>
        <rFont val="Arial Narrow"/>
        <family val="2"/>
      </rPr>
      <t>Țîțu, Ș.</t>
    </r>
    <r>
      <rPr>
        <sz val="10"/>
        <color indexed="8"/>
        <rFont val="Arial Narrow"/>
        <family val="2"/>
      </rPr>
      <t xml:space="preserve"> (UMF Cluj Napoca)</t>
    </r>
  </si>
  <si>
    <t>International Conference on Innovative Research - ICIR EUROINVENT 2017, 25-26th May 2017, Iasi, Romania, In: IOP Conf. Series: Materials Science and Engineering Volume 209, Article no.: 012081</t>
  </si>
  <si>
    <t>On Line ISSN 1757-899X, Print ISSN 1757-8981</t>
  </si>
  <si>
    <t>Article no.: 012081</t>
  </si>
  <si>
    <t>DOI:10.1088/1757-899X/209/1/012081</t>
  </si>
  <si>
    <t>WOS:000423732100081</t>
  </si>
  <si>
    <t xml:space="preserve">http://iopscience.iop.org/article/10.1088/1757-899X/209/1/012081; </t>
  </si>
  <si>
    <t xml:space="preserve"> Four perspectives of applied sustainability: Research implications and possible integrations </t>
  </si>
  <si>
    <t>Dvarioniene, Jolanta (Kaunas University of Technology); Grecu, Valentin (ULBS); Lai, Sabrina (University of Cagliari); Scorza, Francesco (University of Basilicata)</t>
  </si>
  <si>
    <t xml:space="preserve">International Conference on Computational Science and Its Applications
ICCSA 2017: Computational Science and Its Applications – ICCSA 2017 </t>
  </si>
  <si>
    <t>978-3-319-62406-8</t>
  </si>
  <si>
    <t>pp 554-563</t>
  </si>
  <si>
    <t>https://doi.org/10.1007/978-3-319-62407-5_39</t>
  </si>
  <si>
    <t>https://www.scopus.com/record/display.uri?eid=2-s2.0-85026777021&amp;origin=resultslist&amp;zone=contextBox</t>
  </si>
  <si>
    <t>https://link.springer.com/chapter/10.1007/978-3-319-62407-5_39</t>
  </si>
  <si>
    <t xml:space="preserve"> Grecu Valentin</t>
  </si>
  <si>
    <t>Capability studies, helpful tools in process quality improvement</t>
  </si>
  <si>
    <t xml:space="preserve">Simion, C. </t>
  </si>
  <si>
    <t>8th International Conference on Manufacturing Science and Education: Trends in New Industrial Revolution - MSE 2017, Sibiu, Romania, June 7 - 9, 2017</t>
  </si>
  <si>
    <t>eISSN 2261-236X</t>
  </si>
  <si>
    <t>vol 121, 05008</t>
  </si>
  <si>
    <t>DOI:10.1051/matecconf/201712105008</t>
  </si>
  <si>
    <t>https://www.matec-conferences.org/articles/matecconf/pdf/2017/35/matecconf_mse2017_05008.pdf</t>
  </si>
  <si>
    <t xml:space="preserve"> Simion Carmen</t>
  </si>
  <si>
    <t>Workforce active ageing case study in a Romanian manufacturing company</t>
  </si>
  <si>
    <t>Moraru R., Cioca L I., Babut G</t>
  </si>
  <si>
    <t>MATEC</t>
  </si>
  <si>
    <t>11014</t>
  </si>
  <si>
    <t>Cioca L</t>
  </si>
  <si>
    <t>Energy recovery from Municipal Solid Waste in EU: Proposals to assess the management performance under a circular economy perspective</t>
  </si>
  <si>
    <t>Rada E. (Italia), Ionescu G., Cioca L I</t>
  </si>
  <si>
    <t>5006</t>
  </si>
  <si>
    <t>An empirical analysis of the relation between infrastructure and road accidents</t>
  </si>
  <si>
    <t>Lobont L., Tarnu L.I.,</t>
  </si>
  <si>
    <t>The 8th International Conference on Manufacturing Science and Education/MATEC Web of Conferences</t>
  </si>
  <si>
    <t>06005</t>
  </si>
  <si>
    <t>in curs de indexare</t>
  </si>
  <si>
    <t>Tarnu</t>
  </si>
  <si>
    <t xml:space="preserve">Computer-aided study of the gas flow within a natural gas storage and the associated collection network </t>
  </si>
  <si>
    <t>Gligor Alina, Deac Cristian, Bibu Marius</t>
  </si>
  <si>
    <t xml:space="preserve">The 8th International Conference on Manufacturing Science and Education/MATEC Web of Conferences
</t>
  </si>
  <si>
    <t>09005</t>
  </si>
  <si>
    <t>Studies regarding the use of a neuro-fuzzy mathematical model in order to determine the technological parameters of the polyethylene pipes butt welding process</t>
  </si>
  <si>
    <t xml:space="preserve">Gligor Alina, Balan L.M., Balan, C.L., Crisan, D.H., </t>
  </si>
  <si>
    <t>09004</t>
  </si>
  <si>
    <t>Occupational emerging risks affecting international virtual project team results</t>
  </si>
  <si>
    <t>Iulia Dumitrascu-Baldau (ULBS), Danut Dumitrascu (ULBS)</t>
  </si>
  <si>
    <t>MATEC Web Conf. 8th INTERNATIONAL CONFERENCE ON MANUFACTURING SCIENCE AND EDUCATION - MSE 2017 -TRENDS IN NEW INDUSTRIAL REVOLUTION</t>
  </si>
  <si>
    <t>121/7003</t>
  </si>
  <si>
    <t>https://doi.org/10.1051/matecconf/201712107003</t>
  </si>
  <si>
    <t>https://www.matec-conferences.org/articles/matecconf/abs/2017/35/matecconf_mse2017_07003/matecconf_mse2017_07003.html</t>
  </si>
  <si>
    <t xml:space="preserve"> Dumitrascu D</t>
  </si>
  <si>
    <t>Bariers in organizing the Romanian firms in responsibility centers</t>
  </si>
  <si>
    <t xml:space="preserve">The 8th International Conference on Manufacturing Science and Education, MSE 2017 </t>
  </si>
  <si>
    <t>Matec Web of Conferences eISSN: 2261-236X</t>
  </si>
  <si>
    <t>https://www.matec-conferences.org/articles/matecconf/pdf/2017/35/matecconf_mse2017_07013.pdf</t>
  </si>
  <si>
    <t>10.1051/matecconf/201712107013</t>
  </si>
  <si>
    <t xml:space="preserve"> Moraru Gina</t>
  </si>
  <si>
    <t>An integrative approach of the marketing research and benchmarking</t>
  </si>
  <si>
    <t>https://www.matec-conferences.org/articles/matecconf/pdf/2017/35/matecconf_mse2017_07014.pdf</t>
  </si>
  <si>
    <t>10.1051/matecconf/201712107014</t>
  </si>
  <si>
    <t>Experimental Research Regarding the Study of Surface Quality of Aluminum Alloys Processed Through Milling</t>
  </si>
  <si>
    <t>Pop, Alina Bianca (SC Tehnocad SA Baia Mare), Țîțu, M. (ULBS)</t>
  </si>
  <si>
    <t>8th International Conference on Manufacturing Science and Education – MSE 2017 “Trends in New Industrial Revolution”, 7-9th June 2017, Sibiu Romania, In: MATEC Web of Conferences 121, Article no. 05005</t>
  </si>
  <si>
    <t>Article no. 05005</t>
  </si>
  <si>
    <t>https://www.matec-conferences.org/articles/matecconf/abs/2017/35/matecconf_mse2017_05005/matecconf_mse2017_05005.html; DOI: 10.1051/matecconf/201712105005</t>
  </si>
  <si>
    <t xml:space="preserve"> Titu </t>
  </si>
  <si>
    <r>
      <t xml:space="preserve">Heinisch M. (MHI Ingenieurgesellschaft MbH, B+H Solutions GmbH in, Remshalden, Germany), </t>
    </r>
    <r>
      <rPr>
        <b/>
        <sz val="10"/>
        <color indexed="8"/>
        <rFont val="Arial Narrow"/>
        <family val="2"/>
        <charset val="238"/>
      </rPr>
      <t>Miricescu D.</t>
    </r>
  </si>
  <si>
    <t>ISSN: 2261-236X</t>
  </si>
  <si>
    <t>DOI: 10.1051/matecconf/201712103009</t>
  </si>
  <si>
    <t>https://www.matec-conferences.org/articles/matecconf/abs/2017/35/matecconf_mse2017_03009/matecconf_mse2017_03009.html</t>
  </si>
  <si>
    <t xml:space="preserve"> Miricescu</t>
  </si>
  <si>
    <t>Study on heredity value in communication skills,for improving individual performance in the workplace</t>
  </si>
  <si>
    <r>
      <t>Bratu M. L.,</t>
    </r>
    <r>
      <rPr>
        <i/>
        <sz val="10"/>
        <color indexed="8"/>
        <rFont val="Arial Narrow"/>
        <family val="2"/>
        <charset val="238"/>
      </rPr>
      <t xml:space="preserve"> </t>
    </r>
    <r>
      <rPr>
        <b/>
        <sz val="10"/>
        <color indexed="8"/>
        <rFont val="Arial Narrow"/>
        <family val="2"/>
        <charset val="238"/>
      </rPr>
      <t>Miricescu D.</t>
    </r>
  </si>
  <si>
    <t>DOI: 10.1051/matecconf/201712107002</t>
  </si>
  <si>
    <t>University and non-formal education</t>
  </si>
  <si>
    <t>Popescu L.G.</t>
  </si>
  <si>
    <t>The 8th International Conference on Manufacturing Science and Education, MSE 2017  MATEC Web Conf.Volume 121, 2017</t>
  </si>
  <si>
    <t>12014 - 12020</t>
  </si>
  <si>
    <t>DOI: 10.1051/matecconf/201712112014</t>
  </si>
  <si>
    <t>https://www.matec-conferences.org/articles/matecconf/pdf/2017/35/matecconf_mse2017_12014.pdf, https://scholar.google.com/scholar?as_ylo=2017&amp;q=author:%22Liliana+Georgeta+Popescu%22&amp;hl=ro&amp;as_sdt=0,5</t>
  </si>
  <si>
    <t>100</t>
  </si>
  <si>
    <t xml:space="preserve"> Popescu Lli</t>
  </si>
  <si>
    <t>Considerations on oversized transportation in the UE(Community)</t>
  </si>
  <si>
    <t>Mircea Bădescu,  Carmen Purcar</t>
  </si>
  <si>
    <t xml:space="preserve">FING3 </t>
  </si>
  <si>
    <t>“The 8th International Conference on Manufacturing Science and Education". MATEC web conf.</t>
  </si>
  <si>
    <t xml:space="preserve">https://doi.org/10.1051/matecconf/201712106001 </t>
  </si>
  <si>
    <t xml:space="preserve"> Badescu</t>
  </si>
  <si>
    <t xml:space="preserve"> Purcar</t>
  </si>
  <si>
    <t>Lobonț Lucian, Tarnu Lucian Ioan</t>
  </si>
  <si>
    <t>8th International Conference on Manufacturing Science and Education – MSE 2017 “Trends in New Industrial Revolution” /  MATEC Web Conf.</t>
  </si>
  <si>
    <t>https://www.matec-conferences.org/articles/matecconf/abs/2017/35/matecconf_mse2017_06005/matecconf_mse2017_06005.html</t>
  </si>
  <si>
    <t>conferences.ulbsibiu.ro/mse/2017/index.htm</t>
  </si>
  <si>
    <t xml:space="preserve"> Lobont</t>
  </si>
  <si>
    <t>Robotized semiautomatic motorcycle transmission development. Electronic and software design</t>
  </si>
  <si>
    <t>Mihai Neghină1, Radu Emanuil Petruse2*, Sebastian Olteanu (Continental Automotive Systems, Sibiu, Romania ), Ioan Bondrea2, Lucian Lobonț2 and Gabriel Stanciu1</t>
  </si>
  <si>
    <t>https://www.matec-conferences.org/articles/matecconf/abs/2017/35/matecconf_mse2017_06007/matecconf_mse2017_06007.html</t>
  </si>
  <si>
    <t>Some considerations on adapting academic qualifications to the Romanian labor market</t>
  </si>
  <si>
    <t>Calin DENES and Valentin GRECU</t>
  </si>
  <si>
    <t>MATEC Web Conf.</t>
  </si>
  <si>
    <t xml:space="preserve">https://doi.org/10.1051/matecconf/201712112003 </t>
  </si>
  <si>
    <t xml:space="preserve"> Denes</t>
  </si>
  <si>
    <t>Benefits of entrepreneurship education and training for engineering students</t>
  </si>
  <si>
    <t>Valentin GRECU and Calin DENES</t>
  </si>
  <si>
    <t xml:space="preserve">https://doi.org/10.1051/matecconf/201712112007 </t>
  </si>
  <si>
    <t>Proceedings of the 8th International Conference  on Manufacturing Science and Education MSE 2017 / MATEC Web of Conferences</t>
  </si>
  <si>
    <t>https://doi.org/10.1051/matecconf/201712109005</t>
  </si>
  <si>
    <t>Conferinta a fost acceptata in CPCI-S</t>
  </si>
  <si>
    <t xml:space="preserve"> Bibu</t>
  </si>
  <si>
    <t>Analysis of the road traffic-induced pollution in two areas of Sibiu, Romania</t>
  </si>
  <si>
    <t>Deac Cristian, Bibu Marius</t>
  </si>
  <si>
    <t>https://doi.org/10.1051/matecconf/201712110002</t>
  </si>
  <si>
    <t>Is agro-tourism eco-friendly?</t>
  </si>
  <si>
    <t>Ramona Giurea (Lucian Blaga University of Sibiu), Marco Ragazzi (University of Trento, Italy), Moise Ioan Achim (University of Alba Iulia) and Mihai-Victor Zerbes (Lucian Blaga University of Sibiu)</t>
  </si>
  <si>
    <t>The 8th International Conference on Manufacturing Science and Education, MSE 2017 /
MATEC Web Conf.Volume 121, 2017</t>
  </si>
  <si>
    <t>1-9</t>
  </si>
  <si>
    <t xml:space="preserve">DOI: 10.1051/matecconf/201712110003
</t>
  </si>
  <si>
    <t xml:space="preserve"> Zerbes</t>
  </si>
  <si>
    <t>Characteristics of the Romanian FOB Exports during the Period 01.01.2016 - 31.10.2016</t>
  </si>
  <si>
    <t>Fleischer Wiegand Helmut (ULBS)</t>
  </si>
  <si>
    <t>https://doi.org/10.1051/matecconf/201712107009</t>
  </si>
  <si>
    <t>Fleischer</t>
  </si>
  <si>
    <t>Characteristics of the Romanian CIF Imports during the Period 01.01.2016 - 31.10.2016</t>
  </si>
  <si>
    <t>https://doi.org/10.1051/matecconf/201712107010</t>
  </si>
  <si>
    <t xml:space="preserve"> Deac</t>
  </si>
  <si>
    <t>Contributions to risk injury evaluation of human skin contact caused by welding technology in mechanical engineering a company</t>
  </si>
  <si>
    <t>Amza G., Niţoi D.F., Petrescu V.D., Chivu O.R., Apostolescu Z.</t>
  </si>
  <si>
    <t>11002</t>
  </si>
  <si>
    <t>https://doi.org/10.1051/matecconf/201712111002</t>
  </si>
  <si>
    <t xml:space="preserve"> Petrescu</t>
  </si>
  <si>
    <t>Contributions to risk assessment in the departments of welding mechanical engineering companies</t>
  </si>
  <si>
    <t>Amza G., Niţoi D.F., Petrescu V.D., Apostolescu Z., Chivu O.R. </t>
  </si>
  <si>
    <t>11001</t>
  </si>
  <si>
    <t>https://doi.org/10.1051/matecconf/201712111001</t>
  </si>
  <si>
    <t>RESEARCHES REGARDING CUTTING TOOL CONDITION MONITORING</t>
  </si>
  <si>
    <t>Inta M, Muntean A, Croitoru S</t>
  </si>
  <si>
    <t>MATEC web conf.</t>
  </si>
  <si>
    <t>https://doi.org/10.1051/matecconf/201712102002</t>
  </si>
  <si>
    <t>IMPROVING PERFORMANCE OF ROUNDABOUT INTERSECTIONS BY OPTIMIZING TRAFFIC-FLOW SPEED</t>
  </si>
  <si>
    <t>Inta M</t>
  </si>
  <si>
    <t xml:space="preserve"> https://doi.org/10.1051/matecconf/201712106003</t>
  </si>
  <si>
    <t>Systemic analysis of the caulking assembly process</t>
  </si>
  <si>
    <t xml:space="preserve"> Rodean Claudiu. Beju Livia, Brindasu Dan</t>
  </si>
  <si>
    <r>
      <t>8</t>
    </r>
    <r>
      <rPr>
        <vertAlign val="superscript"/>
        <sz val="11"/>
        <color indexed="8"/>
        <rFont val="Calibri"/>
        <family val="2"/>
      </rPr>
      <t>th</t>
    </r>
    <r>
      <rPr>
        <sz val="11"/>
        <color theme="1"/>
        <rFont val="Calibri"/>
        <family val="2"/>
        <scheme val="minor"/>
      </rPr>
      <t xml:space="preserve"> International Conference on Manufacturing Science and Education – MSE 2017 “Trends in New Industrial Revolution”</t>
    </r>
  </si>
  <si>
    <t>14 pag. on line</t>
  </si>
  <si>
    <t>https://www.matec-conferences.org/articles/matecconf/abs/2017/35/matecconf_mse2017_03019/matecconf_mse2017_03019.html</t>
  </si>
  <si>
    <t xml:space="preserve"> Beju</t>
  </si>
  <si>
    <t>Comparison of Problem Solving Tools in Lean Organizations</t>
  </si>
  <si>
    <t>Articol https://www.scopus.com/authid/detail.uri?authorId=56511944400&amp;eid=2-s2.0-0031313726, https://www.matec-conferences.org/articles/matecconf/abs/2017/35/contents/contents.html</t>
  </si>
  <si>
    <t>Iuga, M.V., Roșca, L.I.</t>
  </si>
  <si>
    <t>MSE2017 - The 8th International Conference on Manufacturing Science and Education –  “Trends in New Industrial Revolution”  , https://www.matec-conferences.org/articles/matecconf/abs/2017/35/contents/contents.html     https://www.scopus.com/authid/detail.uri?authorId=56511944400&amp;eid=2-s2.0-0031313726, https://www.matec-conferences.org/articles/matecconf/abs/2017/35/contents/contents.html</t>
  </si>
  <si>
    <t>E-ISSN:2261-236X/ ISSN 2559-2963</t>
  </si>
  <si>
    <t xml:space="preserve">https://doi.org/10.1051/matecconf/201712102004 </t>
  </si>
  <si>
    <t xml:space="preserve"> Rosca Liviu</t>
  </si>
  <si>
    <t>TRANSPORTURI AGABARITICE. ELEMENTE TEORETICE DE PROIECTARE ȘI DATE REALE CONSTATATE</t>
  </si>
  <si>
    <t>Mircea Bădescu,  Carmen  Purcar</t>
  </si>
  <si>
    <t xml:space="preserve">Revista "ȘTIINȚĂ ȘI INGINERIE" </t>
  </si>
  <si>
    <t>ISSN 2067-7138</t>
  </si>
  <si>
    <t>Index Copernicus,  CABI Abstracts / CABI Health</t>
  </si>
  <si>
    <t>http://stiintasiinginerie.ro/category/revista/2017/volumul-32/</t>
  </si>
  <si>
    <t>Badescu Mircea</t>
  </si>
  <si>
    <t>Study on the efficiency of depollution measures applied in a hydrocarbons-contaminated area.</t>
  </si>
  <si>
    <r>
      <t xml:space="preserve">Petrescu Valentin, Deac Cristian, Barbulescu Andronela (CONPET S.A. Ploiesti),  Gligor Alina, </t>
    </r>
    <r>
      <rPr>
        <b/>
        <sz val="10"/>
        <rFont val="Arial Narrow"/>
        <family val="2"/>
        <charset val="238"/>
      </rPr>
      <t>Bibu Marius</t>
    </r>
  </si>
  <si>
    <t>AES Bioflux</t>
  </si>
  <si>
    <t>56-63</t>
  </si>
  <si>
    <t>EBSCO, CABI, ProQuest</t>
  </si>
  <si>
    <t>http://www.aes.bioflux.com.ro/docs/2017.56-63.pdf</t>
  </si>
  <si>
    <t xml:space="preserve">MATEC Web Conf.
</t>
  </si>
  <si>
    <t>Volume 121</t>
  </si>
  <si>
    <t>E-ISSN:2261-236X</t>
  </si>
  <si>
    <t xml:space="preserve">CAS, Compendex, Conference Proceedings Citation Index (Web of Science - WoS), DOAJ, EBSCO, Google Scholar, Inspect, Polymer Library, Scopus </t>
  </si>
  <si>
    <t>Automated system for data acquisition and monitoring</t>
  </si>
  <si>
    <t>Borza S, Borza IC Microsoft Iberica</t>
  </si>
  <si>
    <t>MATEC Web of ConferencesVolume 121, 9 August 2017, Article number 04003</t>
  </si>
  <si>
    <t>Article number 04003</t>
  </si>
  <si>
    <t>https://www.scopus.com/record/display.uri?eid=2-s2.0-85028431286&amp;origin=resultslist&amp;sort=plf-f&amp;src=s&amp;st1=borza+sorin&amp;st2=&amp;sid=9c8f17d9ade01bf207f00d5ef655bc76&amp;sot=b&amp;sdt=b&amp;sl=24&amp;s=AUTHOR-NAME%28borza+sorin%29&amp;relpos=0&amp;citeCnt=0&amp;searchTerm=</t>
  </si>
  <si>
    <t>Gianina Broasca, Gabriela Borcia, Nicoleta Dumitrascu, Marius Cioca, Diana Coman, Nouredine Ourfelli and Narcisa Vrînceanu (Ghe. Asachi Iasi, ULBS, A. I. Cuza Iasi, Université de Tunis El Manar)</t>
  </si>
  <si>
    <r>
      <t>8</t>
    </r>
    <r>
      <rPr>
        <vertAlign val="superscript"/>
        <sz val="10"/>
        <color indexed="8"/>
        <rFont val="Arial Narrow"/>
        <family val="2"/>
      </rPr>
      <t>th</t>
    </r>
    <r>
      <rPr>
        <sz val="10"/>
        <color indexed="8"/>
        <rFont val="Arial Narrow"/>
        <family val="2"/>
      </rPr>
      <t> International Conference on Manufacturing Science and Education – MSE 2017 “Trends in New Industrial Revolution”</t>
    </r>
  </si>
  <si>
    <t>1583-7149</t>
  </si>
  <si>
    <t>https://www.scopus.com/record/display.uri?eid=2-s2.0-85028376231&amp;origin=resultslist&amp;sort=plf-f&amp;src=s&amp;sid=688512a0ecc070de70486d1e81dc4eb8&amp;sot=autdocs&amp;sdt=autdocs&amp;sl=18&amp;s=AU-ID%2855888486300%29&amp;relpos=0&amp;citeCnt=0&amp;searchTerm=</t>
  </si>
  <si>
    <t>STUDIES OF THE SOLAR RADIATIONS' INFLUENCE ABOUT GEOMEMBRANES USED IN ECOLOGICAL LANDFILL</t>
  </si>
  <si>
    <t xml:space="preserve">VASILUTA Petre –cercetator industrie SC Ecoman Solutions SRL COFARU Ileana Ioana COFARU Nicolae FlorinPOPA Dragos Laurentiu- cercetator industrie SC Ecoman Solutions SRL </t>
  </si>
  <si>
    <t>ACTA UIVERSITATIS CIBINIENSIS TECHNICAL SERIES</t>
  </si>
  <si>
    <t xml:space="preserve">Vol. LXIX </t>
  </si>
  <si>
    <t>DOI: 10.1515/aucts</t>
  </si>
  <si>
    <t>148-154</t>
  </si>
  <si>
    <t>De Gruiter</t>
  </si>
  <si>
    <t>https://www.degruyter.com/downloadpdf/j/aucts.2017.69.issue-1/aucts-2017-0019/aucts-2017-0019.pdf</t>
  </si>
  <si>
    <t>Petrescu Valentin, Deac Cristian, Barbulescu Andronela (CONPET S.A. Ploiesti),  Gligor Alina, Bibu Marius</t>
  </si>
  <si>
    <t>Print: ISSN 2359 – 8646; ISSN-L 2359 – 8646; 
On-line: ISSN 2359 – 8654; ISSN-L 2359 – 8646.</t>
  </si>
  <si>
    <t>TAGUCHI’S QUALITY LOSS FUNCTION AND EXPERIMENTATION PLAN USED IN WEDM </t>
  </si>
  <si>
    <t>Călin DENEȘ, Mihail ȚÎȚU</t>
  </si>
  <si>
    <t>Nonconventional Technologies Review</t>
  </si>
  <si>
    <t xml:space="preserve">Volume XXI
</t>
  </si>
  <si>
    <t xml:space="preserve"> Nr. 2/2017</t>
  </si>
  <si>
    <t>4-9</t>
  </si>
  <si>
    <t>http://www.revtn.ro/archives.htm</t>
  </si>
  <si>
    <t>http://www.revtn.ro/pdf2-2017/1%20FINAL_Denes_Titu.pdf</t>
  </si>
  <si>
    <t>Călin DENEȘ</t>
  </si>
  <si>
    <t>ELECTRICAL EROSION WITH MASSIVE ELECTRODE - A NONCONVENTIONAL PROCESSING PROCESS OF GREAT FUTURE</t>
  </si>
  <si>
    <t>Mihail Aurel ȚÎȚU, Călin DENEȘ</t>
  </si>
  <si>
    <t xml:space="preserve"> Nr. 4/2017</t>
  </si>
  <si>
    <t>ISSN 1842-4856; Online: ISSN 2537-530X; ISSN-L 1842-4856</t>
  </si>
  <si>
    <t>5-9</t>
  </si>
  <si>
    <t>http://www.revtn.ro/pdf4-2017/1%20Titu%20M_Rev%20TN%20nr%204%20din%202017_FINAL%20FINAL.pdf</t>
  </si>
  <si>
    <t>SOME CONSIDERATIONS ON TAGUCHI'S QUALITY-LOSS FUNCTION</t>
  </si>
  <si>
    <t xml:space="preserve">ANNALS OF THE "CONSTANTIN BRANCUSI" UNIVERSITY OF TARGU JIU </t>
  </si>
  <si>
    <t>ENGINEERING SERIES</t>
  </si>
  <si>
    <t>ISSUE 3/2017</t>
  </si>
  <si>
    <t>SSN 1842-4856; Online: ISSN 2537-530X; ISSN-L 1842-4856</t>
  </si>
  <si>
    <t>151-157</t>
  </si>
  <si>
    <t>http://www.utgjiu.ro/revista/?s=ing</t>
  </si>
  <si>
    <t>momentan exista doar vrianta tiparita</t>
  </si>
  <si>
    <t>ON THE RELIABILITY OF SYSTEMS WITH COMPONENTS SUBJECTED TO VARIABLE LOADS</t>
  </si>
  <si>
    <t>1844-640X</t>
  </si>
  <si>
    <t>157-163</t>
  </si>
  <si>
    <t>THE ANALYSIS OF THE EVOLUTION OF THE FUNCTIONAL GEOMETRY OF THE TOOL AT THE LATHING WITH A TRANSVERSE ADVANCE</t>
  </si>
  <si>
    <t>Dan Dobrota, Madalin Tomescu (Colegiul Tehnologic Turburea, Gorj)</t>
  </si>
  <si>
    <t>Revista Fiabilitate şi Durabilitate / Fiability and Durability</t>
  </si>
  <si>
    <t>31-38</t>
  </si>
  <si>
    <t>EBSCO, DOAJ</t>
  </si>
  <si>
    <t>http://www.utgjiu.ro/rev_mec/mecanica/pdf/2017-02/05_DAN%20DOBROT%C4%82,%20M%C4%82D%C4%82LIN%20TOMESCU%20-%20THE%20ANALYSIS%20OF%20THE%20EVOLUTION%20OF%20THE%20FUNCTIONAL%20GEOMETRY%20OF%20THE%20TOOL%20AT%20THE%20LATHING%20WITH%20A%20TRANSVERSE%20ADVANCE.pdf</t>
  </si>
  <si>
    <t>Dan Dobrota</t>
  </si>
  <si>
    <t>Regarding the influence of the particle size of crumb rubber from waste rubber on the physical and mechanical characteristics of reclaimed rubber</t>
  </si>
  <si>
    <t>Dan Dobrota, Gigel Paraschiv (UPB BUCURESTI)</t>
  </si>
  <si>
    <t>8th INTERNATIONAL CONFERENCE ON MANUFACTURING SCIENCE AND EDUCATION - MSE 2017 - TRENDS IN NEW INDUSTRIAL REVOLUTION</t>
  </si>
  <si>
    <t>ISSN 1842-4856</t>
  </si>
  <si>
    <t>Scopus, Google academic</t>
  </si>
  <si>
    <t>https://www.matec-conferences.org/articles/matecconf/pdf/2017/35/matecconf_mse2017_01004.pdf</t>
  </si>
  <si>
    <t>Aspects on the improvement of SSm and Risk prevention in shops of building materials</t>
  </si>
  <si>
    <t>Dimulescu Sabin (S.C. DEDEMAN S.R.L), Dobrotă Dan</t>
  </si>
  <si>
    <t>Analele Universitatii Constantin Brancusi din Targu Jiu - Seria Inginerie</t>
  </si>
  <si>
    <t>ISSN 2247-0220</t>
  </si>
  <si>
    <t>225-229</t>
  </si>
  <si>
    <t>Genamics, DRJI, Index Copernicus</t>
  </si>
  <si>
    <t>Recognizing and Valuating Intangible Resources – Major Difficulties in Organisational Management</t>
  </si>
  <si>
    <t>Stan Sebastian, Dumitrascu D., Pele A. (PUC-Rio - Pontifical Catholic University of Rio de Janeiro)</t>
  </si>
  <si>
    <t>Management of Sustainable Development Journal, de gruyter</t>
  </si>
  <si>
    <t> ISSN 2065-2194 (Print)</t>
  </si>
  <si>
    <t>35-38</t>
  </si>
  <si>
    <t>DOI: https://doi.org/10.1515/msd-2017-0012</t>
  </si>
  <si>
    <t xml:space="preserve"> http://www.cedc.ro/media/MSD/Papers/Volume%209%20no%201%202017/6.pdf </t>
  </si>
  <si>
    <t>Danut Dumitrascu</t>
  </si>
  <si>
    <t>Skills and competences international project managers need in order to be successful in a virtual work environment</t>
  </si>
  <si>
    <t>Iulia DUMITRAŞCU-BĂLDĂU, Dănuţ Dumitru DUMITRAŞCU</t>
  </si>
  <si>
    <t>BULLETIN OF THE TRANSILVANIA UNIVERSITY OF BRASOV, SERIES V  Economic Sciences- Proceedings of the International Conference of PhD Students (IPC 2017), Third edition, June 22-23, 2017,</t>
  </si>
  <si>
    <t xml:space="preserve">VOL. 10 (59) SPECIAL ISSUE </t>
  </si>
  <si>
    <t>1582-6260</t>
  </si>
  <si>
    <t>63-70</t>
  </si>
  <si>
    <r>
      <t> </t>
    </r>
    <r>
      <rPr>
        <u/>
        <sz val="10"/>
        <rFont val="Arial Narrow"/>
        <family val="2"/>
      </rPr>
      <t>http://www.doaj.org/openurl?genre=journal&amp;issn=20652194,  http://www.cabdirect.org, http://www.ebscohost.com/titleLists/bth-journals.pdf</t>
    </r>
  </si>
  <si>
    <t>http://webbut.unitbv.ro/bulletin/Series%20V/Contents_V_2_SI_2017.html</t>
  </si>
  <si>
    <t>Characteristics of the Romanian FOB Exports in the year 2016</t>
  </si>
  <si>
    <t>Economic Review (Revista Economică)</t>
  </si>
  <si>
    <t>de la 66 pana la 72</t>
  </si>
  <si>
    <t>RePeC Research Papers in Economics, Ulrich's Periodical Directory, DOAJ - Directory of Open Access Journals, EBSCO - Business Source Complete Plus</t>
  </si>
  <si>
    <t>http://economice.ulbsibiu.ro/revista.economica/archive/69206fleischer.pdf</t>
  </si>
  <si>
    <t xml:space="preserve">Fleischer Wiegand Helmut </t>
  </si>
  <si>
    <t>Characteristics of the Romanian CIF Imports in the year 2016</t>
  </si>
  <si>
    <t>de la 29 pana la 34</t>
  </si>
  <si>
    <t>http://economice.ulbsibiu.ro/revista.economica/archive/69303fleischer.pdf</t>
  </si>
  <si>
    <t>Considerations on sand control in natural gas wells</t>
  </si>
  <si>
    <t>Stefanescu Dan-Paul (ULBS), Foidaş Ion (ULBS)</t>
  </si>
  <si>
    <t>8th International Conference on Manufacturing Science and Education, 2017, Sibiu, 7-9th June, Romania</t>
  </si>
  <si>
    <t>MATEC Web of Conferences 121, 09003 (2017)</t>
  </si>
  <si>
    <t>2066-7647</t>
  </si>
  <si>
    <t>article number 9003</t>
  </si>
  <si>
    <t>https://www.matec-conferences.org/articles/matecconf/abs/2017/35/matecconf_mse2017_09003/matecconf_mse2017_09003.html</t>
  </si>
  <si>
    <t>Foidaş Ion</t>
  </si>
  <si>
    <t>Approaches of sustainability issues in Romanian companies</t>
  </si>
  <si>
    <t>Valentin Grecu</t>
  </si>
  <si>
    <t>Annals of the "Constantin Brancusi" University of Targu Jiu</t>
  </si>
  <si>
    <t>Engineering Series</t>
  </si>
  <si>
    <t>163-166</t>
  </si>
  <si>
    <t>Index Copernicus, International Impact Factor Services, Open Academic Journal Index, Google Scholar, Universal Impact Factor</t>
  </si>
  <si>
    <t>Identifying Challenges and Opportunities for the Sustainable University</t>
  </si>
  <si>
    <t>2067-7138</t>
  </si>
  <si>
    <t>167-170</t>
  </si>
  <si>
    <t>HEIJUNKA METHOD IMPLEMENTATION IN A PRODUCTION LINE</t>
  </si>
  <si>
    <t>Inta M, Muntean A</t>
  </si>
  <si>
    <t>http://stiintasiinginerie.ro/category/revista/2017/volumul-31/</t>
  </si>
  <si>
    <t>ROUTE OPTIMIZATION FOR VEHICLES USED TO TRANSPORT BALLAST TO REDUCE FUEL CONSUMPTION</t>
  </si>
  <si>
    <t>Environmental assessment of the Sibiu County, Romania: proposal for sewage sludge and OFMSW management</t>
  </si>
  <si>
    <t>Gloria Trombin (University of Trento, Italy), Marco Ragazzi (University of Trento, Italy), Claudiu Isarie (ULBS), Rodica Ciudin (ULBS) and Vincenzo Torretta (Insubria University of Varese, Italy)</t>
  </si>
  <si>
    <t>ISSN: 1583-624X</t>
  </si>
  <si>
    <t>10006</t>
  </si>
  <si>
    <t>https://www.matec-conferences.org/articles/matecconf/abs/2017/35/matecconf_mse2017_10006/matecconf_mse2017_10006.html</t>
  </si>
  <si>
    <t>Isarie Claudiu</t>
  </si>
  <si>
    <t>MECHANICAL ENGINEERING STUDENTS AND
THEIR FUTURE JOB ESPECTATION IN
AUTOMOTIVE INDUSTRY</t>
  </si>
  <si>
    <t xml:space="preserve"> Lobonț  Lucian, Rotaru Ionela M. </t>
  </si>
  <si>
    <t>Review of Management and Economic Engineering</t>
  </si>
  <si>
    <t xml:space="preserve">Vol. 16, </t>
  </si>
  <si>
    <t xml:space="preserve">Nr. 4, </t>
  </si>
  <si>
    <t>p634-639</t>
  </si>
  <si>
    <t>Ebsco, Index Copernicus</t>
  </si>
  <si>
    <t>http://www.rmee.org/abstracturi/66/08_Stud_Articol_393_2017_Cluj_2_Ionela%20Rotaru.pdf</t>
  </si>
  <si>
    <t>Lobonț  Lucian</t>
  </si>
  <si>
    <t>The Judicial Leader As An Agent Of Change</t>
  </si>
  <si>
    <r>
      <t xml:space="preserve">Hulpuş I. A., </t>
    </r>
    <r>
      <rPr>
        <b/>
        <sz val="10"/>
        <color indexed="8"/>
        <rFont val="Arial Narrow"/>
        <family val="2"/>
        <charset val="238"/>
      </rPr>
      <t>Miricescu D.</t>
    </r>
  </si>
  <si>
    <t>Volume 25</t>
  </si>
  <si>
    <t>Issue 1</t>
  </si>
  <si>
    <t>ISSN 0013-2810</t>
  </si>
  <si>
    <t>pag. 99 – 112</t>
  </si>
  <si>
    <t xml:space="preserve"> RePec (Research Papers in Economics 
– IDEAS, Econpapers, Socionet -)
 Central and Eastern European Online Library
 Index Copernicus - Journals Master List
 Cabell's Database
 Ulrich's Periodicals Directory
 SCIPIO</t>
  </si>
  <si>
    <t>http://www.managementgeneral.ro/pdf/1_2017_9.pdf</t>
  </si>
  <si>
    <t>Neuer Ansatz bei Anti-Graffiti-Schutzsystemen</t>
  </si>
  <si>
    <r>
      <t xml:space="preserve">Heinisch M. (B+H Solutions GmbH şi 
MHI lngenieurgesellschaft mbH), </t>
    </r>
    <r>
      <rPr>
        <b/>
        <sz val="10"/>
        <color indexed="8"/>
        <rFont val="Arial Narrow"/>
        <family val="2"/>
        <charset val="238"/>
      </rPr>
      <t>Miricescu D.</t>
    </r>
  </si>
  <si>
    <t>EI-Eisenbahningenieur</t>
  </si>
  <si>
    <t>Ausgabe 04/2017</t>
  </si>
  <si>
    <t>ISSN 1224-4872</t>
  </si>
  <si>
    <t>pag. 34 – 37</t>
  </si>
  <si>
    <t>Google Scholar VDEI</t>
  </si>
  <si>
    <t xml:space="preserve">https://eurailpress-archiv.de/SingleView.aspx?show=23098, http://www.eurailpress.de/archiv/fachartikelarchiv/ergebnisliste/artikelansicht.html?tx_it24archiv_list%5Barticle%5D=13229&amp;tx_it24archiv_list%5Baction%5D=show&amp;tx_it24archiv_list%5Bcontroller%5D=Article&amp;cHash=937682cb5fe728ef555223e6a33b3e26 </t>
  </si>
  <si>
    <t>Sustainable development for local and regional authorities in Europe. Case study for Danube Region. (Dezvoltarea durabilă pentru autorităţile locale şi regionale din Europa. Studiu de caz pentru regiunea dunăreană.)</t>
  </si>
  <si>
    <r>
      <t xml:space="preserve">Baltador M. D. (Fundaţia de Perfecţionare Profesională în Administraţia Publică), Baltador L. A. (ULBS), Barb I. V. (Spitalul Militar de Urgenţă Sibiu), </t>
    </r>
    <r>
      <rPr>
        <b/>
        <sz val="10"/>
        <color indexed="8"/>
        <rFont val="Arial Narrow"/>
        <family val="2"/>
        <charset val="238"/>
      </rPr>
      <t>Miricescu D.</t>
    </r>
  </si>
  <si>
    <t>Revista de Drept Public</t>
  </si>
  <si>
    <t>Supliment 2017</t>
  </si>
  <si>
    <t>ISSN 2067-7138     eISSN 2359– 828X</t>
  </si>
  <si>
    <t>pag. 217 - 227</t>
  </si>
  <si>
    <t>SSRN (Elsevier-Social Science Research Network), EBSCO Host, HeinOnline</t>
  </si>
  <si>
    <t>http://editurauniversuljuridic.ro/revista/revista-de-drept-public-2017-supliment-in-honorem-prof-ioan-santai</t>
  </si>
  <si>
    <t>Studiu privind îmbunătăţirea activităţii unui centru de cercetare / Study on improving the activity of a research centre</t>
  </si>
  <si>
    <t>Popescu L.G., Moraru G.M.</t>
  </si>
  <si>
    <t>Ştiinţă şi Inginerie (A XVII-a Conferinţă internaţională multidisciplinară „Profesorul Dorin PAVEL – fondatorul hidroenergeticii româneşti”, Sebeş, 2017)</t>
  </si>
  <si>
    <t>Articol nr. 30</t>
  </si>
  <si>
    <t>239-248</t>
  </si>
  <si>
    <t>Index Copernicus: http://journals.indexcopernicus.com/STIINTA+SI+INGINERIE,p24780428,3.html; CABI abstracts: https://www.cabi.org/publishing-products/online-information-resources/cab-abstracts/?newtitlesonly=0&amp;letter=S#SerialsCited; http://stiintasiinginerie.ro/arhiva/indexari-in-baze-de-date-internationale.html; http://stiintasiinginerie.ro/31-30-studiu-privind-imbunatatirea-activitatii-unui-centru-de-cercetare/; Google Academic</t>
  </si>
  <si>
    <t>http://stiintasiinginerie.ro/wp-content/uploads/2017/05/30.-STUDIU-PRIVIND-%C3%8EMBUN%C4%82T%C4%82%C8%9AIREA-ACTIVIT%C4%82%C8%9AII-UNUI-CENTRU-DE-CERCETARE-Liliana-Georgeta-POPESCU-Gina-Maria-MORARU.pdf</t>
  </si>
  <si>
    <t>Studiu privind dezvoltarea în reţea a unui produs nou în domeniul sculelor aşchietoate / Study on developing in network of a new product in cutting tools field</t>
  </si>
  <si>
    <t>Articol nr. 33</t>
  </si>
  <si>
    <t>261-270</t>
  </si>
  <si>
    <t>Index Copernicus: http://journals.indexcopernicus.com/STIINTA+SI+INGINERIE,p24780428,3.html; CABI Abstracts: https://www.cabi.org/publishing-products/online-information-resources/cab-abstracts/?newtitlesonly=0&amp;letter=S#SerialsCited; http://stiintasiinginerie.ro/arhiva/indexari-in-baze-de-date-internationale.html; http://stiintasiinginerie.ro/category/revista/2017/volumul-32/page/2/; Google Academic</t>
  </si>
  <si>
    <t>http://stiintasiinginerie.ro/wp-content/uploads/2017/05/32-33.-STUDIU-PRIVIND-DEZVOLTAREA-%C3%8EN-RE%C5%A2EA-UNUI-PRODUS-NOU-%C3%8EN-DOMENIUL-SCULELOR-A%C5%9ECHIETOARE-Liliana-Georgeta-POPESCU-Gina-Maria-MORARU.pdf</t>
  </si>
  <si>
    <t>70</t>
  </si>
  <si>
    <t>Benchmarking in Romanian industrial environment</t>
  </si>
  <si>
    <t>Annual Session of Scientific Papers IMT ORADEA 2017, Baile Felix SPA, Romania, May 27-29, 2017</t>
  </si>
  <si>
    <t>MATEC Web Conf. Vol. 126, 2017</t>
  </si>
  <si>
    <t>https://doi.org/10.1051/matecconf/201712604011</t>
  </si>
  <si>
    <t>Matec Web of Conf.: https://www.matec-conferences.org/articles/matecconf/abs/2017/40/contents/contents.html; Scopus: https://www.scopus.com/authid/detail.uri?authorId=56667379200</t>
  </si>
  <si>
    <t>https://www.matec-conferences.org/articles/matecconf/pdf/2017/40/matecconf_imtoradea2017_04011.pdf</t>
  </si>
  <si>
    <t>Oleksik, Mihaela</t>
  </si>
  <si>
    <t>Simulation of the Mechanical Behavior of Polyethylene Pipes in the Static and Dynamic Field</t>
  </si>
  <si>
    <t>Avrigean E., Pascu, A., Oleksik, M.</t>
  </si>
  <si>
    <t>ISSN: 1583-7149</t>
  </si>
  <si>
    <t>Experimental Method for Determining Forces at Bending of Perforated Plates</t>
  </si>
  <si>
    <t xml:space="preserve">Pascu, A., Oleksik, M., Avrigean E. </t>
  </si>
  <si>
    <t>52-58</t>
  </si>
  <si>
    <t>Google scholar, DeGruyter</t>
  </si>
  <si>
    <t>https://www.degruyter.com/view/j/aucts.2017.69.issue-1/aucts-2017-0008/aucts-2017-0008.xml</t>
  </si>
  <si>
    <t>Index Copernicus: http://journals.indexcopernicus.com/STIINTA+SI+INGINERIE,p24780428,3.html;  http://stiintasiinginerie.ro/31-30-studiu-privind-imbunatatirea-activitatii-unui-centru-de-cercetare/</t>
  </si>
  <si>
    <t>Index Copernicus: http://journals.indexcopernicus.com/STIINTA+SI+INGINERIE,p24780428,3.html; http://stiintasiinginerie.ro/category/revista/2017/volumul-32/page/2/</t>
  </si>
  <si>
    <t>ISSN 2359 – 8654; ISSN-L 2359 – 8646</t>
  </si>
  <si>
    <t>Art.nr. 32-71</t>
  </si>
  <si>
    <t>Carmen Purcar</t>
  </si>
  <si>
    <t>Choosing between different EDM machines</t>
  </si>
  <si>
    <t>Purcar Carmen</t>
  </si>
  <si>
    <t>Nonconventional technologie revue</t>
  </si>
  <si>
    <t>XXI</t>
  </si>
  <si>
    <t>2_2017</t>
  </si>
  <si>
    <t>30-34</t>
  </si>
  <si>
    <t>Index Copernicus, ProQuest, EBSCO host, Google Academic</t>
  </si>
  <si>
    <t>http://www.revtn.ro/pdf2-2017/4%20Purcar%20Carmen%20-%20Lucrare_Purcar_RVTN_sept_2017.pdf</t>
  </si>
  <si>
    <t>Rotaru Ionela</t>
  </si>
  <si>
    <t>Smartphone apps in engineering: exploring the educational side</t>
  </si>
  <si>
    <t xml:space="preserve">  Rotaru Ionela M. </t>
  </si>
  <si>
    <t>p679-688</t>
  </si>
  <si>
    <t>http://www.rmee.org/abstracturi/66/12_Stud_Articol_392_2017_Cluj_1_Ionela%20Rotaru.pdf</t>
  </si>
  <si>
    <t>Improvement of learning quality in manufacturing technology: a case study</t>
  </si>
  <si>
    <t xml:space="preserve"> MATEC Web Conf.
</t>
  </si>
  <si>
    <t>ISSN 1582-6260</t>
  </si>
  <si>
    <t>art. 12016</t>
  </si>
  <si>
    <t>https://www.matec-conferences.org/articles/matecconf/abs/2017/35/matecconf_mse2017_12016/matecconf_mse2017_12016.html</t>
  </si>
  <si>
    <t>Sailing through Business Information</t>
  </si>
  <si>
    <t>Ciora, R., A., Simion, C., M.</t>
  </si>
  <si>
    <t>Revista Economică</t>
  </si>
  <si>
    <t>26-30</t>
  </si>
  <si>
    <t>EBSCO, Google Schollar, Ulrichs</t>
  </si>
  <si>
    <t>http://economice.ulbsibiu.ro/revista.economica/archive/69603ciora&amp;simion.pdf</t>
  </si>
  <si>
    <t>Brown field management opportunities to reduce the back pressure effects on the gas wells</t>
  </si>
  <si>
    <t>Stefanescu Dan-Paul (ULBS), Lupu Diana-Andreea (Romgaz)</t>
  </si>
  <si>
    <t>MATEC Web of Conferences 121, 09008 (2017)</t>
  </si>
  <si>
    <t>article number 9008</t>
  </si>
  <si>
    <t>https://www.matec-conferences.org/articles/matecconf/abs/2017/35/matecconf_mse2017_09008/matecconf_mse2017_09008.html</t>
  </si>
  <si>
    <t>ISSN 2247-8396, ISSN-L 1224-5178.</t>
  </si>
  <si>
    <t xml:space="preserve">Legal and practical aspects regarding the development of road safety audit in Romania  </t>
  </si>
  <si>
    <t>Tarnu L.I</t>
  </si>
  <si>
    <t>Buletinul Stiintific al Academiei Forțelor Terestre</t>
  </si>
  <si>
    <t>XXII</t>
  </si>
  <si>
    <t>2(44)</t>
  </si>
  <si>
    <t>ISSN 1583-624X.</t>
  </si>
  <si>
    <t>114-124</t>
  </si>
  <si>
    <t>EBSCO, ProQuest</t>
  </si>
  <si>
    <t>https://www.degruyter.com/view/j/bsaft.2017.22.issue-2/bsaft-2017-0016/bsaft-2017-0016.xml?format=INT</t>
  </si>
  <si>
    <t xml:space="preserve"> Tarnu Lucian</t>
  </si>
  <si>
    <t>A study and conclusions regarding the road risk caused by the use of motor vehicles intended for left-hand traffic</t>
  </si>
  <si>
    <t>Revista de Management și Inginerie Economică</t>
  </si>
  <si>
    <t>4(66)</t>
  </si>
  <si>
    <t>ISSN 1584-7241</t>
  </si>
  <si>
    <t>640-650</t>
  </si>
  <si>
    <t>EBSCO</t>
  </si>
  <si>
    <t>http://eds.b.ebscohost.com/abstract?site=eds&amp;scope=site&amp;jrnl=1583624X&amp;AN=127291673&amp;h=pI8uyUWTVsNBU3YMKGWtSuku0CMePmd3LTs0mIMl6Z2FR2uYD3ojt6ZQyAn3eBesxIy20A3slyUQ56sFH%2bXN3A%3d%3d&amp;crl=f&amp;resultLocal=ErrCrlNoResults&amp;resultNs=Ehost&amp;crlhashurl=login.aspx%3fdirect%3dtrue%26profile%3dehost%26scope%3dsite%26authtype%3dcrawler%26jrnl%3d1583624X%26AN%3d127291673</t>
  </si>
  <si>
    <t>Contribuții la stadiul reglementărilor legale referitoare la creațiile tehnice  pentru care nu se acordă brevet de invenție</t>
  </si>
  <si>
    <r>
      <t>Tarnu L.I.,</t>
    </r>
    <r>
      <rPr>
        <sz val="10"/>
        <color indexed="10"/>
        <rFont val="Times New Roman"/>
        <family val="1"/>
      </rPr>
      <t xml:space="preserve"> </t>
    </r>
    <r>
      <rPr>
        <sz val="10"/>
        <rFont val="Times New Roman"/>
        <family val="1"/>
      </rPr>
      <t xml:space="preserve">Bodoașcă T., </t>
    </r>
  </si>
  <si>
    <r>
      <t xml:space="preserve">Revista </t>
    </r>
    <r>
      <rPr>
        <sz val="10"/>
        <rFont val="Times New Roman"/>
        <family val="1"/>
      </rPr>
      <t>Română de Dreptul Proprietății Intelectuale</t>
    </r>
  </si>
  <si>
    <t>XIV</t>
  </si>
  <si>
    <t>1(50)</t>
  </si>
  <si>
    <t>ISSN 2501-3157, ISSN-L: 2501-3157</t>
  </si>
  <si>
    <t>115-128</t>
  </si>
  <si>
    <t>CEEOL</t>
  </si>
  <si>
    <t>Modern approaches in the management of intellectual property protection in a comprehensive university of Romania</t>
  </si>
  <si>
    <t>Țîțu, M. (ULBS), Muscalu, E. (ULBS), Băcilă (ULBS), Lidia Marinela (ULBS)</t>
  </si>
  <si>
    <t>Cadet Inova 2017, In: Catalogul Oficial al Salonului Cadet Inova 2017, Sibiu, BULETIN ȘTIINȚIFIC SUPLIMENT, "Cercetări și inovații în viziunea tinerilor cercetători"</t>
  </si>
  <si>
    <t>ISSN (Online) 2451-3113, ISSN (Print) 1843-6722</t>
  </si>
  <si>
    <t>133-144</t>
  </si>
  <si>
    <t>EBSCO, ProQuest, B+</t>
  </si>
  <si>
    <t>http://cadetinova.ro/index.php/ro/organizare/catalog/catalog-inova-16/book/3/1?page=134</t>
  </si>
  <si>
    <t>Taguchi’s Quality Loss Function and Experimentation Plan Used In WEDM</t>
  </si>
  <si>
    <t>Deneș, C. (ULBS), Țîțu, M. (ULBS)</t>
  </si>
  <si>
    <t>ISSN 2359 – 8646; ISSN-L 2359 – 8646</t>
  </si>
  <si>
    <t>Proquest; Copernicus; EBSCO; Google Scholar, B+</t>
  </si>
  <si>
    <t xml:space="preserve">ELECTRICAL EROSION WITH MASSIVE ELECTRODE - A NONCONVENTIONAL PROCESSING PROCESS OF GREAT FUTURE </t>
  </si>
  <si>
    <t>Țîțu, M. (ULBS), Deneș, C. (ULBS)</t>
  </si>
  <si>
    <t>ISSN: 1841-818X</t>
  </si>
  <si>
    <t>Contributions regarding emphasising of major significance of intellectual capital in a knowledge based organisation</t>
  </si>
  <si>
    <t>Băcilă, Marinela-Lidia (ULBS), Țîțu, M. (ULBS)</t>
  </si>
  <si>
    <t>Revista de Management General</t>
  </si>
  <si>
    <t>72-80</t>
  </si>
  <si>
    <t>RePec (Research Papers in Economics 
– IDEAS, Econpapers, Socionet -); Central and Eastern European Online Library
Index Copernicus - Journals Master List; Cabell's Database; Ulrich's Periodicals Directory;  SCIPIO</t>
  </si>
  <si>
    <t>http://www.managementgeneral.ro/index_en.html</t>
  </si>
  <si>
    <t xml:space="preserve"> Lean Manufacturing</t>
  </si>
  <si>
    <t xml:space="preserve"> Beju Livia Dana, Navalusik Slobodan (Serbia), Zeljkovic Milan (Serbia)</t>
  </si>
  <si>
    <t xml:space="preserve"> Editura Universitatii Novi Sad, Serbia</t>
  </si>
  <si>
    <t>987-86-7892-990-8</t>
  </si>
  <si>
    <t>octombrie</t>
  </si>
  <si>
    <t>Beju Livia</t>
  </si>
  <si>
    <t>Scientific Approach of Training to Enhance Sports Performance</t>
  </si>
  <si>
    <t>Delia-Mariana BADESCU
Calin-Ionel DENES</t>
  </si>
  <si>
    <t>LAP Lambert Academic Publishing</t>
  </si>
  <si>
    <t>978-620-2-07832-0</t>
  </si>
  <si>
    <t>noiembrie</t>
  </si>
  <si>
    <r>
      <t xml:space="preserve">756          </t>
    </r>
    <r>
      <rPr>
        <sz val="10"/>
        <rFont val="Arial Narrow"/>
        <family val="2"/>
      </rPr>
      <t>(3.5 x 216)</t>
    </r>
  </si>
  <si>
    <t>Calin-Ionel DENES</t>
  </si>
  <si>
    <t>ComparativeUniversity Management, Particularities of University Management in Cambodia and Romania</t>
  </si>
  <si>
    <t>Rath, Sethik (Royal University of Phnom Penh, Cambodia), Dumitrascu, Danut,</t>
  </si>
  <si>
    <t xml:space="preserve">Lambert Academic Publishing, Germany, 238 pag., </t>
  </si>
  <si>
    <t>ISBN 978-620-2-05231-3</t>
  </si>
  <si>
    <t>sept.</t>
  </si>
  <si>
    <t>Problems for Business Economics</t>
  </si>
  <si>
    <t>Fleischer Wiegand Helmut</t>
  </si>
  <si>
    <t>LAP Lambert Academic Publishing, OmniScriptum Marketing DEU GmbH, Bahnhofstr. 28, D-66111 Saarbrücken</t>
  </si>
  <si>
    <t>978-3-330-32487-9</t>
  </si>
  <si>
    <t>Transfer of knowledge in the field of persistent organic pollutants - good practices - Cap. 1. Sustainable development and knowledge transfer - global challanges</t>
  </si>
  <si>
    <t>Savescu Roxana
Carmen Barb</t>
  </si>
  <si>
    <t>978-606-12-1441-6</t>
  </si>
  <si>
    <t>2 pct / pagina</t>
  </si>
  <si>
    <t>Barb Carmen</t>
  </si>
  <si>
    <t>Materiale utilizate în construcţia de maşini</t>
  </si>
  <si>
    <t>Editura Universității ”Lucian Blaga” din Sibiu</t>
  </si>
  <si>
    <t>978-606-12-1484-6</t>
  </si>
  <si>
    <t xml:space="preserve">Analiza economică a firmei: Resurse – Performanţă – Valoare </t>
  </si>
  <si>
    <t>Butănescu-Volanin Remus Constantin</t>
  </si>
  <si>
    <t>Editura Universităţii "Lucian Blaga" din Sibiu</t>
  </si>
  <si>
    <t>978-606-12-1486-0</t>
  </si>
  <si>
    <t>Characteristics and application of technical materials</t>
  </si>
  <si>
    <t>978-606-12-1488-4</t>
  </si>
  <si>
    <t>2 puncte/ pagină</t>
  </si>
  <si>
    <t>Studii de caz relevante privind managementul organizatiilor din Romania, Capitolul 3. O paradigm[ de bune practici in industria constructiilor din Romania - Unimat</t>
  </si>
  <si>
    <t>Dumitrascu Danut, Balaban Mihai</t>
  </si>
  <si>
    <t>Editura Prouniversitaria, Bucuresti</t>
  </si>
  <si>
    <t>ISBN 978-606-26-0828-6</t>
  </si>
  <si>
    <t>oct.</t>
  </si>
  <si>
    <t>2px9=18</t>
  </si>
  <si>
    <r>
      <t xml:space="preserve">Studii de caz relevante privind managementul organizaţiilor din România - Capitol: </t>
    </r>
    <r>
      <rPr>
        <b/>
        <i/>
        <sz val="10"/>
        <rFont val="Arial Narrow"/>
        <family val="2"/>
        <charset val="238"/>
      </rPr>
      <t>CEPROCS un concept de succes. Studiu de caz despre oportunitatea de a dezvolta o afacere prin preluarea unor procese externalizate</t>
    </r>
  </si>
  <si>
    <r>
      <rPr>
        <b/>
        <sz val="10"/>
        <rFont val="Arial Narrow"/>
        <family val="2"/>
        <charset val="238"/>
      </rPr>
      <t>Miricescu D.</t>
    </r>
    <r>
      <rPr>
        <sz val="10"/>
        <rFont val="Arial Narrow"/>
        <family val="2"/>
      </rPr>
      <t>, Curmu D. (CEPROCS SRL Sibiu)</t>
    </r>
  </si>
  <si>
    <t>Editura ProUniversitaria Bucureşti</t>
  </si>
  <si>
    <t>pag. 181 - 196 (16 pag.)</t>
  </si>
  <si>
    <t>2 pct/pag</t>
  </si>
  <si>
    <t>Studii si cercetari privind activitatea de marketing in proiectele de microcreditare din Romania</t>
  </si>
  <si>
    <t>978-606-12-1365-8</t>
  </si>
  <si>
    <t xml:space="preserve">Transfer of knowledge in the field of persistent organic pollutants - good practices - Cap. 2. Knowledge transfer to support economic competitiveness </t>
  </si>
  <si>
    <t>Savescu Roxana 
Raulea Andreea</t>
  </si>
  <si>
    <t xml:space="preserve">Metode complementare de investigaţie a reabilitării masticatorii </t>
  </si>
  <si>
    <t>Mircea Şteţiu, Andreea Angela Şteţiu</t>
  </si>
  <si>
    <t>FMED 5</t>
  </si>
  <si>
    <t>Editura Universităţii "Lucian Blaga" din Sibiu, 2017</t>
  </si>
  <si>
    <t>978-606-12-1471-6</t>
  </si>
  <si>
    <t>Mircea Şteţiu</t>
  </si>
  <si>
    <t>PLANIFICAREA ȘI PROIECTAREA AVANSATĂ A PROCESELOR ȘI PRODUSELOR ÎN INDUSTRIA AUTO</t>
  </si>
  <si>
    <t>Zerbes Mihai-Victor</t>
  </si>
  <si>
    <t>Editura Techno Media S.R.L. din Sibiu</t>
  </si>
  <si>
    <t>ISBN 978‐606‐616‐288‐3</t>
  </si>
  <si>
    <t xml:space="preserve">I. Bondrea, C. Simion and M. Inţă                                                      </t>
  </si>
  <si>
    <t>MATEC Web of Conferences, Volume 121</t>
  </si>
  <si>
    <t>Studii de caz relevante privind managementul organizatiilor din Romania</t>
  </si>
  <si>
    <t>Nicolescu, Ovidiu, Popa, Ion, Dumitrascu, Danut</t>
  </si>
  <si>
    <t>www.prouniversitaria.ro</t>
  </si>
  <si>
    <t>Bondrea I, Simion C, Inta M</t>
  </si>
  <si>
    <t>EDP Sciences</t>
  </si>
  <si>
    <t xml:space="preserve"> Inta Marinela</t>
  </si>
  <si>
    <t>8th Balkan Region Conference on Engineering and Business Education (BRCEBE)
&amp; 10th International Conference on Engineering and Business Education (ICEBE)</t>
  </si>
  <si>
    <t>Claudiu Vasile KIFOR
Lucian LOBONŢ</t>
  </si>
  <si>
    <t xml:space="preserve">conferences.ulbsibiu.ro/brcebe </t>
  </si>
  <si>
    <t>Claudiu Vasile KIFOR</t>
  </si>
  <si>
    <t>Modern Technologies in Industrial Engineering (ModTech)</t>
  </si>
  <si>
    <t xml:space="preserve">Kifor, C; Naito, M; Carausu, C; Topala, P; Wrobel, A; Oanta, E; Schnakovszky, C; Paunoiu, V; Spanu, S; Nedelcu, D </t>
  </si>
  <si>
    <t>1757-8981</t>
  </si>
  <si>
    <t>http://apps.webofknowledge.com.am.e-nformation.ro/full_record.do?product=WOS&amp;search_mode=GeneralSearch&amp;qid=10&amp;SID=D19cy7sqlPxBr2ZjOWU&amp;page=1&amp;doc=1</t>
  </si>
  <si>
    <t xml:space="preserve">8th Balkan Region Conference on Engineering and Business Education (BRCEBE)
&amp; 10th International Conference on Engineering and Business Education (ICEBE)
</t>
  </si>
  <si>
    <t xml:space="preserve">Claudiu Vasile KIFOR
Lucian LOBONŢ
</t>
  </si>
  <si>
    <t xml:space="preserve">Lucian LOBONŢ
</t>
  </si>
  <si>
    <t>Antropology of Communication International Conference Sibiu - "The tree of life the tree of Knowledge"</t>
  </si>
  <si>
    <t>Popescu P.A., Ionescu A.G., Popescu L.G.</t>
  </si>
  <si>
    <t>Editura ASTRA Museum</t>
  </si>
  <si>
    <t>ISBN 978-606-733-220-9</t>
  </si>
  <si>
    <t>http://ispri.ro/sesiune-internationala-de-comunicari-stiintifice-arborele-vietii-proiect-lobbyart-cofinantat-de-primaria-si-consiliul-local-sibiu-lansare-de-carte-orwell-intelectual/</t>
  </si>
  <si>
    <t>Simion Carmen</t>
  </si>
  <si>
    <t>Congresul Romano-Iordanian de Medicina si Farmacie - Editia VIII, Vol. I. Volum de rezumate</t>
  </si>
  <si>
    <t>Stetiu Mircea, Birlutiu Victoria, Serb Bogdan</t>
  </si>
  <si>
    <t>ULB sibiu</t>
  </si>
  <si>
    <t>ISSN 2559-1029 ISSN-L 2559-1029</t>
  </si>
  <si>
    <t>http://www.conferences.ulbsibiu.ro/corimf/about.html</t>
  </si>
  <si>
    <t>Stetiu Mircea</t>
  </si>
  <si>
    <t>Zilele Medicinii Dentare Sibiene</t>
  </si>
  <si>
    <t>Stef Laura, Mircea STETIU</t>
  </si>
  <si>
    <t>ISSN 2537-3501 ISSN-L 2537-3501</t>
  </si>
  <si>
    <t>http://www.stomasibiu.wordpress.com/</t>
  </si>
  <si>
    <t>Inţă M., Achim Muntean, Mircea Badescu, Carmen Purcar</t>
  </si>
  <si>
    <t>The study of traffic decongestion in an crowded intersection</t>
  </si>
  <si>
    <t>A Florea, L Berntzen, MR Johannessen, D Stoica Low Cost Mobile Embedded System for Air Quality Monitoring. SMART 2017: The Sixth International Conference on Smart Cities, Systems, Devices and Technologies, ISBN: 978-1-61208-565-4, 2017</t>
  </si>
  <si>
    <t>https://www.researchgate.net/publication/317952883_Low_Cost_Mobile_Embedded_System_for_Air_Quality_Monitoring_Air_quality_real-time_monitoring_in_order_to_preserve_citizens'_health</t>
  </si>
  <si>
    <t>GS</t>
  </si>
  <si>
    <t>Bădescu, D., Grigore, V., Deneş, C., Bădescu, M</t>
  </si>
  <si>
    <t>The Taguchi Method and Conditions for its Implementation in High Performance Athletic Training</t>
  </si>
  <si>
    <t>Optimization of Solvent Based-Dyes by Using Lady’s Mantle and Zinc Borate Nil Acaralı*, Tugba Çıfte; Celal Bayar University Journal of Science Volume 13, Issue 3, p 725-728.</t>
  </si>
  <si>
    <t>Celal Bayar University Journal of Science
Volume 13, Issue 3, p 725-728</t>
  </si>
  <si>
    <t>Beju, L.D., Brindasu, D.P., Mutiu, N.C. ( Elvetia), Rothmund, J. (Germania)</t>
  </si>
  <si>
    <t>Modeling, simulation and manufacturing of drill flutes</t>
  </si>
  <si>
    <t>Li, G., Zhou, H., Jing, X., Tian, G., Li, L., An intelligent wheel position searching algorithm for cutting tool grooves with diverse machining precision requirements, International Journal of Machine Tools and Manufacture, volume 122, issue , year 2017, pp. 149 - 160</t>
  </si>
  <si>
    <t>https://www.sciencedirect.com/science/article/pii/S0890695517301074</t>
  </si>
  <si>
    <t xml:space="preserve">    Suyan ZhangXibin WangZhiqiang LiangEmail authorTianfeng ZhouLi JiaoPei Yan, Modeling and optimization of the flute profile of micro-drill, The International Journal of Advanced , September 2017, Volume 92, Issue 5–8, pp 2939–2952Manufacturing Technology</t>
  </si>
  <si>
    <t>https://link.springer.com/article/10.1007/s00170-017-0265-6</t>
  </si>
  <si>
    <t>Eugen Pămîntaş, The tool profile and the localization of the revolution axis for irregular outline milling,   
MATEC Web Conf.
Volume 94, 2017
The 4th International Conference on Computing and Solutions in Manufacturing Engineering 2016 – CoSME’1</t>
  </si>
  <si>
    <t>https://www.matec-conferences.org/articles/matecconf/abs/2017/08/matecconf_cosme2017_05005/matecconf_cosme2017_05005.html</t>
  </si>
  <si>
    <t>Borza S Simion C</t>
  </si>
  <si>
    <t>Research on implementation of GIS systems with automatic acquisition and multi-criteria analysis of data</t>
  </si>
  <si>
    <t>Oreshchenko, A., Nesterchuk, I.  Development and use of a geoinformation system for revealing urban problemsEasternEuropean Journal of Enterprise Technologies 2(2-86), pp. 32-41</t>
  </si>
  <si>
    <t>https://www.scopus.com/sourceid/21100450083?origin=recordpage</t>
  </si>
  <si>
    <t xml:space="preserve">Borza S., Borza I.C Amazon web Services </t>
  </si>
  <si>
    <t>A Broad Analysis of Marketing Strategies for their Incorporation as Activities in a User Centred Process</t>
  </si>
  <si>
    <t>Zhang, Yao; Guan, Xin A fuzzy optimization method to select marketing strategies for new products based on similar cases JOURNAL OF INTELLIGENT &amp; FUZZY SYSTEMS   Volume: 32   Issue: 3   Pages: 2679-2695   Published: 2017</t>
  </si>
  <si>
    <t>https://www.iospress.nl/journal/journal-of-intelligent-fuzzy-systems/</t>
  </si>
  <si>
    <t>Petrescu, Valentin; Borza, Sorin</t>
  </si>
  <si>
    <t>RESEARCH ON NOISE POLLUTION IN DENSELY POPULATED URBAN AREAS</t>
  </si>
  <si>
    <t>APPLICATION OF FEAHP METHOD IN NOISE PROTECTION PROJECTS SELECTION: THE CASE OF SERBIAN PUBLIC ROADS By: Obradovic, Vladimir Lj.; Todorovic, Marija Lj.; Mihic, Marko M.; et al. ENVIRONMENTAL ENGINEERING AND MANAGEMENT JOURNAL   Volume: 16   Issue: 12   Pages: 2767-2779   Published: DEC 2017</t>
  </si>
  <si>
    <t>http://www.eemj.icpm.tuiasi.ro/</t>
  </si>
  <si>
    <t>METHODS FOR REDUCING THE RISK OF HEARING LOSS IN POTENTIALLY EXPLOSIVE WORKPLACES By: Platon, Silviu-Nicolae; Tudor, Adriana; Darabont, Doru-Costin  ENVIRONMENTAL ENGINEERING AND MANAGEMENT JOURNAL   Volume: 16   Issue: 6   Pages: 1341-1346   Published: JUN 2017</t>
  </si>
  <si>
    <t>Comparative Assessment of Noise Reduction in Helical Gearboxes By: Korka, Z. I.; Cojocaru, V.; Gillich, N.; et al. JOURNAL OF VIBRATION ENGINEERING &amp; TECHNOLOGIES   Volume: 5   Issue: 3   Pages: 263-268   Published: JUN 2017</t>
  </si>
  <si>
    <t>http://www.tvi-in.com/</t>
  </si>
  <si>
    <t>RESEARCH ON NOISE POLLUTION IN DENSELY POPULATED URBAN AREAS.</t>
  </si>
  <si>
    <t>METHODS FOR REDUCING THE RISK OF HEARING LOSS IN POTENTIALLY EXPLOSIVE WORKPLACES  Platon, Silviu-Nicolae; Tudor, Adriana; Darabont, Doru-Costin Environmental Engineering &amp; Management Journal (EEMJ) . Jun2017, Vol. 16 Issue 6, p1341-1346. 6p. 5 Diagrams, 5 Charts, 1 Graph.</t>
  </si>
  <si>
    <t>http://web.b.ebscohost.com/abstract?direct=true&amp;profile=ehost&amp;scope=site&amp;authtype=crawler&amp;jrnl=15829596&amp;AN=125168522&amp;h=Bt5k5OQjCRIb5aWxjv2usvlq6Cl3qxDekHiNQuUOOz5fvYmmgai5kUlJOyqFtx60Zp7u552oFHX%2bCnExDqRReg%3d%3d&amp;crl=c&amp;resultNs=AdminWebAuth&amp;resultLocal=ErrCrlNotAuth&amp;crlhashurl=login.aspx%3fdirect%3dtrue%26profile%3dehost%26scope%3dsite%26authtype%3dcrawler%26jrnl%3d15829596%26AN%3d125168522</t>
  </si>
  <si>
    <t>Butănescu-Volanin Remus Constantin (Faculty of Engineering, “Lucian Blaga” University of Sibiu, Romania)</t>
  </si>
  <si>
    <t>The Imperative of Addressing the Contemporary Crisis of Economics with Spiritual Intelligence. Procedia Economics
and Finance, 6, 19-24. https://www.sciencedirect.com/science/article/pii/S2212567113001081/pdf?md5=8588b32c8e8d755f1284fdd018a92b48&amp;pid=1-s2.0-S2212567113001081-main.pdf</t>
  </si>
  <si>
    <t>Kobra Darvishzadeh &amp; Zahra Dasht Bozorgi, Relationship between the Resilience and Psychological
Hardiness with the Spiritual Intelligence in a Sample of
Female Students. Publicată în: Indian Journal of Public Health Research &amp; Development, Volume 8, Number 1, January-March 2017, Print-ISSN: 0976-0245, Electronic-ISSN: 0976-5506. Citarea se găsește la pagina 235 (referința 6).</t>
  </si>
  <si>
    <t>http://www.indianjournals.com/ijor.aspx?target=ijor:ijphrd&amp;volume=8&amp;issue=1&amp;article=047</t>
  </si>
  <si>
    <t>EBSCO (http://web.a.ebscohost.com/abstract?direct=true&amp;profile=ehost&amp;scope=site&amp;authtype=crawler&amp;jrnl=09760245&amp;AN=122347486&amp;h=jmnLTotcB69dj1pQyidgegCTXyI2TWNlostiZxh7aZ%2bTusYhKgl3yolPhAWh%2b3CBzCMyDVDIG0MK9fYe%2bnngEw%3d%3d&amp;crl=f&amp;resultNs=AdminWebAuth&amp;resultLocal=ErrCrlNotAuth&amp;crlhashurl=login.aspx%3fdirect%3dtrue%26profile%3dehost%26scope%3dsite%26authtype%3dcrawler%26jrnl%3d09760245%26AN%3d122347486)</t>
  </si>
  <si>
    <t>Probabilități și
statistică matematică cu aplicații
în economie (2015)</t>
  </si>
  <si>
    <t xml:space="preserve"> Bucur, Viorel, Recenzie: Remus Butănescu–Volanin, Probabilități și
statistică matematică cu aplicații
în economie, : Editura Universității ”Lucian Blaga” din Sibiu, 2015, Revista de Management și Inginerie economică, Vol. 16, No. 3 (65), Editura Todesco, ISSN: 1583-624X</t>
  </si>
  <si>
    <t>http://www.rmee.org/abstracturi/65/21_RECENZIE__Review%20of%20Probability%20%20Statistics.pdf</t>
  </si>
  <si>
    <t xml:space="preserve">Ulrich's, EBSCO, Google Academic, Index Copernicus ș.a., http://www.rmee.org/abstracting.htm </t>
  </si>
  <si>
    <t>Moraru, Roland Iosif; Babut, Gabriel Bujor; Cioca, Lucian Ionel</t>
  </si>
  <si>
    <t>RATIONALE AND CRITERIA DEVELOPMENT FOR RISK ASSESSMENT TOOL SELECTION IN WORK ENVIRONMENTS</t>
  </si>
  <si>
    <t>Crude Oil Contaminated Sites: Evaluation by Using Risk Assessment Approach, By: Cocarta, Diana Mariana; Stoian, Mihaela Alexandra; Karademir, Aykan, SUSTAINABILITY, Volume: 9   Issue: 8     Article Number: 1365   Published: AUG 2017</t>
  </si>
  <si>
    <t>http://apps.webofknowledge.com/full_record.do?product=WOS&amp;search_mode=CitingArticles&amp;qid=32&amp;SID=E1UvvDYXbSGN6TkDVaE&amp;page=1&amp;doc=1</t>
  </si>
  <si>
    <t>WOS</t>
  </si>
  <si>
    <t xml:space="preserve">Considerations on Applying the Method for Assessing the Level of Safety at Work, By: Bejinariu, Costica; Darabont, Doru-Costin; Baciu, Elena-Raluca; et al.
SUSTAINABILITY   Volume: 9   Issue: 7     Article Number: 1263   Published: JUL 2017
</t>
  </si>
  <si>
    <t>http://apps.webofknowledge.com/full_record.do?product=WOS&amp;search_mode=CitingArticles&amp;qid=44&amp;SID=E1UvvDYXbSGN6TkDVaE&amp;page=1&amp;doc=2</t>
  </si>
  <si>
    <t>ENVIRONMENTAL REPORTING BY OIL AND GAS MULTINATIONALS FROM RUSSIA AND ROMANIA: A COMPARATIVE ANALYSIS, By: Dura, Codruta Cornelia; Driga, Imola; Isac, Claudia
ENVIRONMENTAL ENGINEERING AND MANAGEMENT JOURNAL   Volume: 16   Issue: 6   Pages: 1269-1274   Published: JUN 2017</t>
  </si>
  <si>
    <t>http://apps.webofknowledge.com/full_record.do?product=WOS&amp;search_mode=CitingArticles&amp;qid=46&amp;SID=E1UvvDYXbSGN6TkDVaE&amp;page=1&amp;doc=3</t>
  </si>
  <si>
    <t>NEW ASPECTS REGARDING IGNITION SENSITIVITY OF AIR-METHANE MIXTURES, By: Darie, Marius; Burian, Sorin; Csaszar, Tiberiu; et al.
ENVIRONMENTAL ENGINEERING AND MANAGEMENT JOURNAL   Volume: 16   Issue: 6   Pages: 1263-1267   Published: JUN 2017</t>
  </si>
  <si>
    <t>http://apps.webofknowledge.com/full_record.do?product=WOS&amp;search_mode=CitingArticles&amp;qid=48&amp;SID=E1UvvDYXbSGN6TkDVaE&amp;page=1&amp;doc=4</t>
  </si>
  <si>
    <t>RESEARCH ON MINES RESCUE BRIGADESMEN'S TRAINING IN A NEW TRAINING FACILITY DESIGNED AND BUILT FOR CONFINED SPACES, By: Gaman, George Artur; Pupazan, Daniel; Calamar, Angelica-Nicoleta; et al.
ENVIRONMENTAL ENGINEERING AND MANAGEMENT JOURNAL   Volume: 16   Issue: 6   Pages: 1275-1281   Published: JUN 2017</t>
  </si>
  <si>
    <t>http://apps.webofknowledge.com/full_record.do?product=WOS&amp;search_mode=CitingArticles&amp;qid=50&amp;SID=E1UvvDYXbSGN6TkDVaE&amp;page=1&amp;doc=5</t>
  </si>
  <si>
    <t>DECISION SUPPORT SYSTEM FOR MANAGING ELECTRICAL EQUIPMENT USED IN HAZARDOUS ATMOSPHERES, By: Pasculescu, Vlad Mihai; Vlasin, Nicolae Ioan; Suvar, Marius Cornel; et al.
ENVIRONMENTAL ENGINEERING AND MANAGEMENT JOURNAL   Volume: 16   Issue: 6   Pages: 1323-1330   Published: JUN 2017</t>
  </si>
  <si>
    <t>http://apps.webofknowledge.com/full_record.do?product=WOS&amp;search_mode=CitingArticles&amp;qid=52&amp;SID=E1UvvDYXbSGN6TkDVaE&amp;page=1&amp;doc=6</t>
  </si>
  <si>
    <t>WOW</t>
  </si>
  <si>
    <t>MICROELEMENTS INFLUENCE ON COAL OXIDATION AND THE ENVIRONMENTAL POLLUTION IMPLICATIONS, By: Prodan, Maria; Lupu, Constantin; Nalboc, Irina; et al.
ENVIRONMENTAL ENGINEERING AND MANAGEMENT JOURNAL   Volume: 16   Issue: 6   Pages: 1347-1353   Published: JUN 2017</t>
  </si>
  <si>
    <t>http://apps.webofknowledge.com/full_record.do?product=WOS&amp;search_mode=CitingArticles&amp;qid=54&amp;SID=E1UvvDYXbSGN6TkDVaE&amp;page=1&amp;doc=7</t>
  </si>
  <si>
    <t>STUDY ON THE BEHAVIOUR OF MINE RESCUE BRIGADESMEN EXPOSED TO HIGH TEMPERATURE AND HUMIDITY IN THE TRAINING FACILITY, By: Pupazan, Daniel; Ilie, Cosmin; Irimia, Alin; et al.
ENVIRONMENTAL ENGINEERING AND MANAGEMENT JOURNAL   Volume: 16   Issue: 6   Pages: 1355-1360   Published: JUN 2017</t>
  </si>
  <si>
    <t>http://apps.webofknowledge.com/full_record.do?product=WOS&amp;search_mode=CitingArticles&amp;qid=56&amp;SID=E1UvvDYXbSGN6TkDVaE&amp;page=1&amp;doc=8</t>
  </si>
  <si>
    <t>METHOD FOR IMPROVING THE MANAGEMENT OF MINE VENTILATION NETWORKS AFTER AN EXPLOSION, By: Suvar, Marius Cornel; Cioclea, Doru; Arad, Victor; et al.
ENVIRONMENTAL ENGINEERING AND MANAGEMENT JOURNAL   Volume: 16   Issue: 6   Pages: 1373-1381   Published: JUN 2017</t>
  </si>
  <si>
    <t>http://apps.webofknowledge.com/full_record.do?product=WOS&amp;search_mode=CitingArticles&amp;qid=58&amp;SID=E1UvvDYXbSGN6TkDVaE&amp;page=1&amp;doc=9</t>
  </si>
  <si>
    <t>CONSIDERATIONS ON THE METHOD FOR SELF ASSESSMENT OF SAFETY AT WORK, By: Bejinariu, Costica; Darabont, Doru Costin; Baciu, Elena Raluca; et al.
ENVIRONMENTAL ENGINEERING AND MANAGEMENT JOURNAL   Volume: 16   Issue: 6   Pages: 1395-1400   Published: JUN 2017</t>
  </si>
  <si>
    <t>http://apps.webofknowledge.com/full_record.do?product=WOS&amp;search_mode=CitingArticles&amp;qid=60&amp;SID=E1UvvDYXbSGN6TkDVaE&amp;page=1&amp;doc=10</t>
  </si>
  <si>
    <t>Occupational safety risk analysis tools depiction in a selected off-shore drilling company, By: Moraru, Roland Iosif; Babut, Gabriel Bujor; Bancila-Afrim, Nicolae; et al.
QUALITY-ACCESS TO SUCCESS   Volume: 18   Supplement: 1   Pages: 15-18   Published: JAN 2017</t>
  </si>
  <si>
    <t>http://apps.webofknowledge.com/full_record.do?product=WOS&amp;search_mode=CitingArticles&amp;qid=62&amp;SID=E1UvvDYXbSGN6TkDVaE&amp;page=2&amp;doc=11</t>
  </si>
  <si>
    <t>The place and role of proactive safety behavior in occupational risk management, By: Popescu-Stelea, Mihai; Balan, George; Bancila-Afrim, Nicolae; et al.
QUALITY-ACCESS TO SUCCESS   Volume: 18   Supplement: 1   Pages: 63-68   Published: JAN 2017</t>
  </si>
  <si>
    <t>http://apps.webofknowledge.com/full_record.do?product=WOS&amp;search_mode=CitingArticles&amp;qid=62&amp;SID=E1UvvDYXbSGN6TkDVaE&amp;page=2&amp;doc=12</t>
  </si>
  <si>
    <t>Accident risk assessment for three working places from an industrial assembly workshop, By: Mares, Radu; Popescu-Stelea, Mihai; Bancila-Afrim, Nicolae
QUALITY-ACCESS TO SUCCESS   Volume: 18   Supplement: 1   Pages: 81-86   Published: JAN 2017</t>
  </si>
  <si>
    <t>http://apps.webofknowledge.com/full_record.do?product=WOS&amp;search_mode=CitingArticles&amp;qid=62&amp;SID=E1UvvDYXbSGN6TkDVaE&amp;page=2&amp;doc=13</t>
  </si>
  <si>
    <t>RISK MANAGEMENT IN THE HUMAN RESOURCES DEPARTMENT OF A ROMANIAN ELECTRICITY COMPANY, By: Deselnicu, Dana Corina; Militaru, Gheorghe
Edited by: Bekirogullari, Z; Minas, MY; Thambusamy, RX
Conference: International Conference on Technology, Engineering, Education and Computer (TEEC) Location: Univ Barcelona, Barcelona, SPAIN Date: JUN 12-14, 2017
LF-TEEC 2017 LIVING THE FUTURE   Book Series: European Proceedings of Social and Behavioural Sciences   Volume: 25   Pages: 14-22   Published: 2017</t>
  </si>
  <si>
    <t>http://apps.webofknowledge.com/full_record.do?product=WOS&amp;search_mode=CitingArticles&amp;qid=62&amp;SID=E1UvvDYXbSGN6TkDVaE&amp;page=2&amp;doc=15</t>
  </si>
  <si>
    <t>A RESEARCH PERSPECTIVE CONCERNING WORK RELATED EARLY WEAR, By: Petreanu, Viorica; Iordache, Raluca Maria
Edited by: Sandu, A; Ciulei, T; Frunza, A
Conference: 2nd Central and Eastern European LUMEN International Conference on Multidimensional Education and Professional Development, Ethical Values (MEPDEV) Location: Targoviste, ROMANIA Date: NOV 17-19, 2016 
Sponsor(s): Cent &amp; Eastern European LUMEN
2ND CENTRAL &amp; EASTERN EUROPEAN LUMEN INTERNATIONAL CONFERENCE - MULTIDIMENSIONAL EDUCATION &amp; PROFESSIONAL DEVELOPMENT. ETHICAL VALUES (MEPDEV), 2ND EDITION   Book Series: European Proceedings of Social and Behavioural Sciences   Volume: 27   Pages: 601-608   Published: 2017</t>
  </si>
  <si>
    <t>http://apps.webofknowledge.com/full_record.do?product=WOS&amp;search_mode=CitingArticles&amp;qid=62&amp;SID=E1UvvDYXbSGN6TkDVaE&amp;page=2&amp;doc=16</t>
  </si>
  <si>
    <t>THE LINK BETWEEN COMPETITIVENESS AND SUSTAINABILITY OF ENTERPRISES, By: Ambrus, Raul; Izvercian, Monica; Ivascu, Larisa; et al.
Edited by: Bekirogullari, Z; Minas, MY; Thambusamy, RX
Conference: 4th International Conference on Business and Economics (BE-ci) Location: BIBS, BIBS Coll, Brno, CZECH REPUBLIC Date: JUN 05-07, 2017
4TH BECI INTERNATIONAL CONFERENCE ON BUSINESS AND ECONOMICS 2017   Book Series: European Proceedings of Multidisciplinary Sciences   Volume: 1   Pages: 39-47   Published: 2017</t>
  </si>
  <si>
    <t>http://apps.webofknowledge.com/full_record.do?product=WOS&amp;search_mode=CitingArticles&amp;qid=62&amp;SID=E1UvvDYXbSGN6TkDVaE&amp;page=2&amp;doc=18</t>
  </si>
  <si>
    <t>THE EFFECT OF SEWAGE SLUDGE ON ENERGY WILLOW (SALIX VIMINALIS "ENERGO") PRODUCTIVITY, By: Subtirelu, Viorica Ruxandu; Cocarta, Diana Mariana; Badea, Adrian
UNIVERSITY POLITEHNICA OF BUCHAREST SCIENTIFIC BULLETIN SERIES C-ELECTRICAL ENGINEERING AND COMPUTER SCIENCE   Volume: 79   Issue: 2   Pages: 207-216   Published: 2017</t>
  </si>
  <si>
    <t>http://apps.webofknowledge.com/full_record.do?product=WOS&amp;search_mode=CitingArticles&amp;qid=62&amp;SID=E1UvvDYXbSGN6TkDVaE&amp;page=2&amp;doc=19</t>
  </si>
  <si>
    <t>Research Regarding the Physical-Mechanical Properties of Knits for Garments - Abrasion Resistance, By: Coldea, Alina Mihaela; Vlad, Dorin
Edited by: Moldovan, L; Gligor, A
Conference: 10th International Conference on Interdisciplinarity in Engineering (INTER-ENG) Location: Tirgu Mures, ROMANIA Date: OCT 06-07, 2016
10TH INTERNATIONAL CONFERENCE INTERDISCIPLINARITY IN ENGINEERING, INTER-ENG 2016   Book Series: Procedia Engineering   Volume: 181   Pages: 330-337   Published: 2017</t>
  </si>
  <si>
    <t>http://apps.webofknowledge.com/full_record.do?product=WOS&amp;search_mode=CitingArticles&amp;qid=62&amp;SID=E1UvvDYXbSGN6TkDVaE&amp;page=3&amp;doc=21</t>
  </si>
  <si>
    <r>
      <t>Torretta, V</t>
    </r>
    <r>
      <rPr>
        <sz val="10"/>
        <color indexed="63"/>
        <rFont val="Arial"/>
        <family val="2"/>
      </rPr>
      <t> (Italia); </t>
    </r>
    <r>
      <rPr>
        <sz val="10"/>
        <color indexed="56"/>
        <rFont val="Arial"/>
        <family val="2"/>
      </rPr>
      <t>Rada, EC</t>
    </r>
    <r>
      <rPr>
        <sz val="10"/>
        <color indexed="63"/>
        <rFont val="Arial"/>
        <family val="2"/>
      </rPr>
      <t> (Italia); </t>
    </r>
    <r>
      <rPr>
        <sz val="10"/>
        <color indexed="56"/>
        <rFont val="Arial"/>
        <family val="2"/>
      </rPr>
      <t>Ragazzi, M</t>
    </r>
    <r>
      <rPr>
        <sz val="10"/>
        <color indexed="63"/>
        <rFont val="Arial"/>
        <family val="2"/>
      </rPr>
      <t> (Italia); </t>
    </r>
    <r>
      <rPr>
        <sz val="10"/>
        <color indexed="56"/>
        <rFont val="Arial"/>
        <family val="2"/>
      </rPr>
      <t>Trulli, E</t>
    </r>
    <r>
      <rPr>
        <sz val="10"/>
        <color indexed="63"/>
        <rFont val="Arial"/>
        <family val="2"/>
      </rPr>
      <t> (Italia)</t>
    </r>
    <r>
      <rPr>
        <sz val="10"/>
        <color indexed="63"/>
        <rFont val="Arial"/>
        <family val="2"/>
      </rPr>
      <t>; </t>
    </r>
    <r>
      <rPr>
        <sz val="10"/>
        <color indexed="56"/>
        <rFont val="Arial"/>
        <family val="2"/>
      </rPr>
      <t>Istrate, IA</t>
    </r>
    <r>
      <rPr>
        <sz val="10"/>
        <color indexed="63"/>
        <rFont val="Arial"/>
        <family val="2"/>
      </rPr>
      <t>; </t>
    </r>
    <r>
      <rPr>
        <sz val="10"/>
        <color indexed="56"/>
        <rFont val="Arial"/>
        <family val="2"/>
      </rPr>
      <t>Cioca, LI</t>
    </r>
  </si>
  <si>
    <t>Treatment and disposal of tyres: Two EU approaches. A review</t>
  </si>
  <si>
    <t>Thermomechanical and microstructural evaluation of hybrid rubberised bitumen containing a thermoplastic polymer, By: Senise, S.; Carrera, V.; Navarro, F. J.; et al.
CONSTRUCTION AND BUILDING MATERIALS   Volume: 157   Pages: 873-884   Published: DEC 30 2017</t>
  </si>
  <si>
    <t>http://apps.webofknowledge.com/full_record.do?product=WOS&amp;search_mode=CitingArticles&amp;qid=77&amp;SID=E1UvvDYXbSGN6TkDVaE&amp;page=1&amp;doc=5</t>
  </si>
  <si>
    <t>wos</t>
  </si>
  <si>
    <t>Multiresponse optimization of process parameters in water jet pulverization via response surface methodology, By: Wang, Zefeng; Kang, Yong; Cheng, Yi
INTERNATIONAL JOURNAL OF PRECISION ENGINEERING AND MANUFACTURING   Volume: 18   Issue: 12   Pages: 1855-1871   Published: DEC 2017</t>
  </si>
  <si>
    <t>http://apps.webofknowledge.com/full_record.do?product=WOS&amp;search_mode=CitingArticles&amp;qid=82&amp;SID=E1UvvDYXbSGN6TkDVaE&amp;page=1&amp;doc=6</t>
  </si>
  <si>
    <t>Interval-parameter chance-constrained programming model for uncertainty-based decision making in tire retreading industry, By: Simic, Vladimir; Dabic-Ostojic, Svetlana
JOURNAL OF CLEANER PRODUCTION   Volume: 167   Pages: 1490-1498   Published: NOV 20 2017</t>
  </si>
  <si>
    <t>http://apps.webofknowledge.com/full_record.do?product=WOS&amp;search_mode=CitingArticles&amp;qid=84&amp;SID=E1UvvDYXbSGN6TkDVaE&amp;page=1&amp;doc=7</t>
  </si>
  <si>
    <t>Interval-parameter semi-infinite programming model for used tire management and planning under uncertainty, By: Simic, Vladimir; Dabic-Ostojic, Svetlana; Bojovic, Nebojsa
COMPUTERS &amp; INDUSTRIAL ENGINEERING   Volume: 113   Pages: 487-501   Published: NOV 2017</t>
  </si>
  <si>
    <t>http://apps.webofknowledge.com/full_record.do?product=WOS&amp;search_mode=CitingArticles&amp;qid=87&amp;SID=E1UvvDYXbSGN6TkDVaE&amp;page=1&amp;doc=8</t>
  </si>
  <si>
    <t>Isotherm studies of methylene blue adsorption onto waste tyre pyrolysis powder-based activated carbons, By: Shaid, Mohd Shafiq Hakimi Mohd; Zaini, Muhammad Abbas Ahmad; Nasri, Noor Shawal
MALAYSIAN JOURNAL OF FUNDAMENTAL AND APPLIED SCIENCES   Volume: 13   Issue: 4   Pages: 671-675   Published: OCT-DEC 2017</t>
  </si>
  <si>
    <t>http://apps.webofknowledge.com/full_record.do?product=WOS&amp;search_mode=CitingArticles&amp;qid=89&amp;SID=E1UvvDYXbSGN6TkDVaE&amp;page=1&amp;doc=9</t>
  </si>
  <si>
    <t>Processing, physico-mechanical and thermal properties of reclaimed GTR and NBR/reclaimed GTR blends as function of various additives, By: Zedler, Lukasz; Przybysz, Marta; Klein, Marek; et al.
POLYMER DEGRADATION AND STABILITY   Volume: 143   Pages: 186-195   Published: SEP 2017</t>
  </si>
  <si>
    <t>http://apps.webofknowledge.com/full_record.do?product=WOS&amp;search_mode=CitingArticles&amp;qid=91&amp;SID=E1UvvDYXbSGN6TkDVaE&amp;page=1&amp;doc=10</t>
  </si>
  <si>
    <t>Use of pyrolytic gas from waste tire as a fuel: A review, By: Czajczynska, Dina; Krzyzynska, Renata; Jouhara, Hussam; et al.
ENERGY   Volume: 134   Pages: 1121-1131   Published: SEP 1 2017</t>
  </si>
  <si>
    <t>http://apps.webofknowledge.com/full_record.do?product=WOS&amp;search_mode=CitingArticles&amp;qid=93&amp;SID=E1UvvDYXbSGN6TkDVaE&amp;page=2&amp;doc=11</t>
  </si>
  <si>
    <t xml:space="preserve">Conversion of ground tire rubber to lead ions adsorbents by chemical modification, By: Wang, Shaobo; Liao, Huiwei; Deng, Qiulin; et al.
CANADIAN JOURNAL OF CHEMICAL ENGINEERING   Volume: 95   Issue: 8   Pages: 1456-1462   Published: AUG 2017
</t>
  </si>
  <si>
    <t>http://apps.webofknowledge.com/full_record.do?product=WOS&amp;search_mode=CitingArticles&amp;qid=93&amp;SID=E1UvvDYXbSGN6TkDVaE&amp;page=2&amp;doc=12</t>
  </si>
  <si>
    <t>Comparison of the mechanical characteristics of engineered and waste steel fiber used as reinforcement for concrete, By: Domski, Jacek; Katzer, Jacek; Zakrzewski, Mateusz; et al.
JOURNAL OF CLEANER PRODUCTION   Volume: 158   Pages: 18-28   Published: AUG 1 2017</t>
  </si>
  <si>
    <t>http://apps.webofknowledge.com/full_record.do?product=WOS&amp;search_mode=CitingArticles&amp;qid=93&amp;SID=E1UvvDYXbSGN6TkDVaE&amp;page=2&amp;doc=13</t>
  </si>
  <si>
    <t>Considerations on Applying the Method for Assessing the Level of Safety at Work, By: Bejinariu, Costica; Darabont, Doru-Costin; Baciu, Elena-Raluca; et al.
SUSTAINABILITY   Volume: 9   Issue: 7     Article Number: 1263   Published: JUL 2017</t>
  </si>
  <si>
    <t>http://apps.webofknowledge.com/full_record.do?product=WOS&amp;search_mode=CitingArticles&amp;qid=93&amp;SID=E1UvvDYXbSGN6TkDVaE&amp;page=2&amp;doc=14</t>
  </si>
  <si>
    <t>The Evaluation and Application of the TRIZ Method for Increasing Eco-Innovative Levels in SMEs, By: Feniser, Cristina; Burz, Gheorghe; Mocan, Marian; et al.
SUSTAINABILITY   Volume: 9   Issue: 7     Article Number: 1125   Published: JUL 2017</t>
  </si>
  <si>
    <t>http://apps.webofknowledge.com/full_record.do?product=WOS&amp;search_mode=CitingArticles&amp;qid=93&amp;SID=E1UvvDYXbSGN6TkDVaE&amp;page=2&amp;doc=15</t>
  </si>
  <si>
    <t>Management of a Tourist Village Establishment in Mountainous Area through Analysis of Costs and Incomes, By: Ciolac, Ramona; Rujescu, Ciprian; Constantinescu, Simona; et al.
SUSTAINABILITY   Volume: 9   Issue: 6     Article Number: 875   Published: JUN 2017</t>
  </si>
  <si>
    <t>http://apps.webofknowledge.com/full_record.do?product=WOS&amp;search_mode=CitingArticles&amp;qid=93&amp;SID=E1UvvDYXbSGN6TkDVaE&amp;page=2&amp;doc=16</t>
  </si>
  <si>
    <t>Evaluation of the properties of tyre pyrolysis oils obtained in a conical spouted bed reactor, By: Alvarez, J.; Lopez, G.; Amutio, M.; et al.
ENERGY   Volume: 128   Pages: 463-474   Published: JUN 1 2017</t>
  </si>
  <si>
    <t>http://apps.webofknowledge.com/full_record.do?product=WOS&amp;search_mode=CitingArticles&amp;qid=93&amp;SID=E1UvvDYXbSGN6TkDVaE&amp;page=2&amp;doc=17</t>
  </si>
  <si>
    <t>Development of methods improving storage stability of bitumen modified with ground tire rubber: A review, By: Sienkiewicz, Maciej; Borzedowska-Labuda, Kaja; Wojtkiewicz, Artur; et al.
FUEL PROCESSING TECHNOLOGY   Volume: 159   Pages: 272-279   Published: MAY 2017</t>
  </si>
  <si>
    <t>http://apps.webofknowledge.com/full_record.do?product=WOS&amp;search_mode=CitingArticles&amp;qid=93&amp;SID=E1UvvDYXbSGN6TkDVaE&amp;page=2&amp;doc=18</t>
  </si>
  <si>
    <t>Environmentally friendly polymer-rubber composites obtained from waste tyres: A review, By: Sienkiewicz, Maciej; Janik, Helena; Borzedowska-Labuda, Kaja; et al.
JOURNAL OF CLEANER PRODUCTION   Volume: 147   Pages: 560-571   Published: MAR 20 2017</t>
  </si>
  <si>
    <t>http://apps.webofknowledge.com/full_record.do?product=WOS&amp;search_mode=CitingArticles&amp;qid=93&amp;SID=E1UvvDYXbSGN6TkDVaE&amp;page=2&amp;doc=19</t>
  </si>
  <si>
    <t>Integrated forward and reverse supply chain: A tire case study, By: Pedram, Ali; Bin Yusoff, Nukman; Udoncy, Olugu Ezutah; et al.
WASTE MANAGEMENT   Volume: 60   Pages: 460-470   Published: FEB 2017</t>
  </si>
  <si>
    <t>http://apps.webofknowledge.com/full_record.do?product=WOS&amp;search_mode=CitingArticles&amp;qid=93&amp;SID=E1UvvDYXbSGN6TkDVaE&amp;page=2&amp;doc=20</t>
  </si>
  <si>
    <t>Pyrolysis of waste tires: A modeling and parameter estimation study using Aspen Plus, By: Ismail, Hama Y.; Abbas, Ali; Azizi, Fouad; et al.
WASTE MANAGEMENT   Volume: 60   Pages: 482-493   Published: FEB 2017</t>
  </si>
  <si>
    <t>http://apps.webofknowledge.com/full_record.do?product=WOS&amp;search_mode=CitingArticles&amp;qid=93&amp;SID=E1UvvDYXbSGN6TkDVaE&amp;page=3&amp;doc=21</t>
  </si>
  <si>
    <t>Applications of rubber-based blends, By: Popescu, R. C.; Popescu, D.; Grumezescu, A. M.
Edited by: Visakh, PM; Markovic, G; Pasquini, D
RECENT DEVELOPMENTS IN POLYMER MACRO, MICRO AND NANO BLENDS: PREPARATION AND CHARACTERIZATION   Book Series: Woodhead Publishing in Materials   Pages: 75-109   Published: 2017</t>
  </si>
  <si>
    <t>http://apps.webofknowledge.com/full_record.do?product=WOS&amp;search_mode=CitingArticles&amp;qid=93&amp;SID=E1UvvDYXbSGN6TkDVaE&amp;page=3&amp;doc=22</t>
  </si>
  <si>
    <t>Recycled tyre rubber-thermoplastic composites through interface optimisation, By: Zhou, Yonghui; Fan, Mizi
RSC ADVANCES   Volume: 7   Issue: 47   Pages: 29263-29270   Published: 2017</t>
  </si>
  <si>
    <t>http://apps.webofknowledge.com/full_record.do?product=WOS&amp;search_mode=CitingArticles&amp;qid=93&amp;SID=E1UvvDYXbSGN6TkDVaE&amp;page=3&amp;doc=23</t>
  </si>
  <si>
    <t>Heating rate effects on pyrolytic vapors from scrap truck tires, By: Akkouche, Naim; Balistrou, Mourad; Loubar, Khaled; et al.
JOURNAL OF ANALYTICAL AND APPLIED PYROLYSIS   Volume: 123   Pages: 419-429   Published: JAN 2017</t>
  </si>
  <si>
    <t>http://apps.webofknowledge.com/full_record.do?product=WOS&amp;search_mode=CitingArticles&amp;qid=93&amp;SID=E1UvvDYXbSGN6TkDVaE&amp;page=3&amp;doc=24</t>
  </si>
  <si>
    <t>Explosion characteristics of micron-size conveyor rubber dust, By: Li, Yunhao; Liu, Feifei; Zhang, Qingwu; et al.
JOURNAL OF LOSS PREVENTION IN THE PROCESS INDUSTRIES   Volume: 45   Pages: 173-181   Published: JAN 2017</t>
  </si>
  <si>
    <t>http://apps.webofknowledge.com/full_record.do?product=WOS&amp;search_mode=CitingArticles&amp;qid=93&amp;SID=E1UvvDYXbSGN6TkDVaE&amp;page=3&amp;doc=25</t>
  </si>
  <si>
    <r>
      <t>Cioca, LI</t>
    </r>
    <r>
      <rPr>
        <sz val="10"/>
        <color indexed="63"/>
        <rFont val="Arial"/>
        <family val="2"/>
      </rPr>
      <t>; </t>
    </r>
    <r>
      <rPr>
        <sz val="10"/>
        <color indexed="56"/>
        <rFont val="Arial"/>
        <family val="2"/>
      </rPr>
      <t>Ivascu, L</t>
    </r>
    <r>
      <rPr>
        <sz val="10"/>
        <color indexed="63"/>
        <rFont val="Arial"/>
        <family val="2"/>
      </rPr>
      <t>; </t>
    </r>
    <r>
      <rPr>
        <sz val="10"/>
        <color indexed="56"/>
        <rFont val="Arial"/>
        <family val="2"/>
      </rPr>
      <t>Rada, EC</t>
    </r>
    <r>
      <rPr>
        <sz val="10"/>
        <color indexed="63"/>
        <rFont val="Arial"/>
        <family val="2"/>
      </rPr>
      <t> (Italia); </t>
    </r>
    <r>
      <rPr>
        <sz val="10"/>
        <color indexed="56"/>
        <rFont val="Arial"/>
        <family val="2"/>
      </rPr>
      <t>Torretta, V</t>
    </r>
    <r>
      <rPr>
        <sz val="10"/>
        <color indexed="63"/>
        <rFont val="Arial"/>
        <family val="2"/>
      </rPr>
      <t> (Italia)</t>
    </r>
    <r>
      <rPr>
        <sz val="10"/>
        <color indexed="63"/>
        <rFont val="Arial"/>
        <family val="2"/>
      </rPr>
      <t>; </t>
    </r>
    <r>
      <rPr>
        <sz val="10"/>
        <color indexed="56"/>
        <rFont val="Arial"/>
        <family val="2"/>
      </rPr>
      <t>Ionescu, G</t>
    </r>
  </si>
  <si>
    <t>Sustainable Development and Technological Impact on CO2 Reducing Conditions in Romania</t>
  </si>
  <si>
    <t>http://apps.webofknowledge.com/full_record.do?product=WOS&amp;search_mode=CitingArticles&amp;qid=123&amp;SID=E1UvvDYXbSGN6TkDVaE&amp;page=1&amp;doc=5</t>
  </si>
  <si>
    <t>Trends in CO2 Emissions from China-Oriented International Marine Transportation Activities and Policy Implications, By: Yang, Hualong; Ma, Xuefei; Xing, Yuwei
ENERGIES   Volume: 10   Issue: 7     Article Number: 980   Published: JUL 2017</t>
  </si>
  <si>
    <t>http://apps.webofknowledge.com/full_record.do?product=WOS&amp;search_mode=CitingArticles&amp;qid=126&amp;SID=E1UvvDYXbSGN6TkDVaE&amp;page=1&amp;doc=6</t>
  </si>
  <si>
    <t>ANALYSIS OF ENVIRONMENTAL COMPONENTS BY MONITORING GAS CONCENTRATIONS IN THE ENVIRONMENT, By: Calamar, Angelica-Nicoleta; Gaman, George Artur; Pupazan, Daniel; et al.
ENVIRONMENTAL ENGINEERING AND MANAGEMENT JOURNAL   Volume: 16   Issue: 6   Pages: 1249-1256   Published: JUN 2017</t>
  </si>
  <si>
    <t>http://apps.webofknowledge.com/full_record.do?product=WOS&amp;search_mode=CitingArticles&amp;qid=128&amp;SID=E1UvvDYXbSGN6TkDVaE&amp;page=1&amp;doc=7</t>
  </si>
  <si>
    <t>Environmental sustainability of universities: critical analysis of a green ranking, By: Ragazzi, Marco; Ghidini, Francesca
Edited by: Salame, CT; Aillerie, M; Papageorgas, P
Conference: International Conference on Technologies and Materials for Renewable Energy, Environment and Sustainability (TMREES) Location: Beirut, LEBANON Date: APR 21-24, 2017
INTERNATIONAL CONFERENCE ON TECHNOLOGIES AND MATERIALS FOR RENEWABLE ENERGY, ENVIRONMENT AND SUSTAINABILITY, TMREES17   Book Series: Energy Procedia   Volume: 119   Pages: 111-120   Published: 2017</t>
  </si>
  <si>
    <t>http://apps.webofknowledge.com/full_record.do?product=WOS&amp;search_mode=CitingArticles&amp;qid=136&amp;SID=E1UvvDYXbSGN6TkDVaE&amp;page=1&amp;doc=9</t>
  </si>
  <si>
    <t>Analysis Regarding the Impact of Accessing Structural Funds for RDI Projects as a Mean Tool for Sustaining and Fostering the Innovation Activities, By: Tanase, Narcisa Melania; Caramihai (Guda), Mihaela; Purcarea, Anca Alexandra
Edited by: Moldovan, L; Gligor, A
Conference: 10th International Conference on Interdisciplinarity in Engineering (INTER-ENG) Location: Tirgu Mures, ROMANIA Date: OCT 06-07, 2016
10TH INTERNATIONAL CONFERENCE INTERDISCIPLINARITY IN ENGINEERING, INTER-ENG 2016   Book Series: Procedia Engineering   Volume: 181   Pages: 969-976   Published: 2017</t>
  </si>
  <si>
    <t>http://apps.webofknowledge.com/full_record.do?product=WOS&amp;search_mode=CitingArticles&amp;qid=138&amp;SID=E1UvvDYXbSGN6TkDVaE&amp;page=2&amp;doc=12</t>
  </si>
  <si>
    <t>Proposals for Improving Innovation and Technology Transfer Policies in Romania, By: Caramihai (Guda), Mihaela; Tanase, Narcisa Melania; Purcarea, Anca Alexandra
Edited by: Moldovan, L; Gligor, A
Conference: 10th International Conference on Interdisciplinarity in Engineering (INTER-ENG) Location: Tirgu Mures, ROMANIA Date: OCT 06-07, 2016
10TH INTERNATIONAL CONFERENCE INTERDISCIPLINARITY IN ENGINEERING, INTER-ENG 2016   Book Series: Procedia Engineering   Volume: 181   Pages: 984-990   Published: 2017</t>
  </si>
  <si>
    <t>http://apps.webofknowledge.com/full_record.do?product=WOS&amp;search_mode=CitingArticles&amp;qid=138&amp;SID=E1UvvDYXbSGN6TkDVaE&amp;page=2&amp;doc=13</t>
  </si>
  <si>
    <t>Moraru, Roland; Babut, Gabriel; Cioca, Lucian-Ionel</t>
  </si>
  <si>
    <t>ADRESSING THE HUMAN ERROR ASSESSMENT AND MANAGEMENT</t>
  </si>
  <si>
    <t>http://apps.webofknowledge.com/full_record.do?product=WOS&amp;search_mode=CitingArticles&amp;qid=143&amp;SID=E1UvvDYXbSGN6TkDVaE&amp;page=1&amp;doc=1</t>
  </si>
  <si>
    <t>IMPROVEMENT OF SECURITY MEASURES DURING THE USE OF EXPLOSIVES IN FIREDAMP HAZARDOUS MINES, By: Kovacs, Attila; Vasilescu, Gabriel Dragos; Gheorghiosu, Edward; et al.
ENVIRONMENTAL ENGINEERING AND MANAGEMENT JOURNAL   Volume: 16   Issue: 6   Pages: 1295-1299   Published: JUN 2017</t>
  </si>
  <si>
    <t>http://apps.webofknowledge.com/full_record.do?product=WOS&amp;search_mode=CitingArticles&amp;qid=147&amp;SID=E1UvvDYXbSGN6TkDVaE&amp;page=1&amp;doc=2</t>
  </si>
  <si>
    <t>http://apps.webofknowledge.com/full_record.do?product=WOS&amp;search_mode=CitingArticles&amp;qid=149&amp;SID=E1UvvDYXbSGN6TkDVaE&amp;page=1&amp;doc=4</t>
  </si>
  <si>
    <t>Field study on professional effort in some gas transport activities, By: Petreanu, Viorica; Iordache, Raluca; Darabont, Doru Costin
QUALITY-ACCESS TO SUCCESS   Volume: 18   Supplement: 1   Pages: 73-76   Published: JAN 2017</t>
  </si>
  <si>
    <t>http://apps.webofknowledge.com/full_record.do?product=WOS&amp;search_mode=CitingArticles&amp;qid=151&amp;SID=E1UvvDYXbSGN6TkDVaE&amp;page=1&amp;doc=5</t>
  </si>
  <si>
    <t>THE EFFECT OF POWER PROTECTION EQUIPMENT ON EXPLOSION HAZARDS AND ON THE RELIABILITY OF POWER SUPPLY TO LONGWALL SYSTEMS, By: Boron, Sergiusz
ARCHIVES OF MINING SCIENCES   Volume: 62   Issue: 2   Pages: 355-365   Published: 2017</t>
  </si>
  <si>
    <t>http://apps.webofknowledge.com/full_record.do?product=WOS&amp;search_mode=CitingArticles&amp;qid=153&amp;SID=E1UvvDYXbSGN6TkDVaE&amp;page=1&amp;doc=6</t>
  </si>
  <si>
    <t>Cioca, Lucian-Ionel; Moraru, Roland Iosif</t>
  </si>
  <si>
    <t>EXPLOSION AND/OR FIRE RISK ASSESSMENT METHODOLOGY: A COMMON APPROACH, STRUCTURED FOR UNDERGROUND COALMINE ENVIRONMENTS</t>
  </si>
  <si>
    <t>http://apps.webofknowledge.com/full_record.do?product=WOS&amp;search_mode=CitingArticles&amp;qid=158&amp;SID=E1UvvDYXbSGN6TkDVaE&amp;page=1&amp;doc=1</t>
  </si>
  <si>
    <t>FACTORS INFLUENCING THE DETERMINATION OF MAXIMUM SURFACE TEMPERATURE FOR EXPLOSION-PROOF LUMINAIRES, By: Moldovan, Lucian; Burian, Sorin; Magyari, Mihai; et al.
ENVIRONMENTAL ENGINEERING AND MANAGEMENT JOURNAL   Volume: 16   Issue: 6   Pages: 1309-1316   Published: JUN 2017</t>
  </si>
  <si>
    <t>http://apps.webofknowledge.com/full_record.do?product=WOS&amp;search_mode=CitingArticles&amp;qid=160&amp;SID=E1UvvDYXbSGN6TkDVaE&amp;page=1&amp;doc=2</t>
  </si>
  <si>
    <t>A risk assessment method to quantitatively investigate the methane explosion in underground coal mine, By: Shi, Long; Wang, Jinhui; Zhang, Guomin; et al.
PROCESS SAFETY AND ENVIRONMENTAL PROTECTION   Volume: 107   Pages: 317-333   Published: APR 2017</t>
  </si>
  <si>
    <t>http://apps.webofknowledge.com/full_record.do?product=WOS&amp;search_mode=CitingArticles&amp;qid=162&amp;SID=E1UvvDYXbSGN6TkDVaE&amp;page=1&amp;doc=3</t>
  </si>
  <si>
    <t>http://apps.webofknowledge.com/full_record.do?product=WOS&amp;search_mode=CitingArticles&amp;qid=165&amp;SID=E1UvvDYXbSGN6TkDVaE&amp;page=1&amp;doc=5</t>
  </si>
  <si>
    <t>Improving the quality of the process for selecting electrical equipment intended to be used in potentially explosive atmospheres, By: Pasculescu, Vlad Mihai; Vlasin, Nicolae Ioan; Florea, Daniel; et al.
QUALITY-ACCESS TO SUCCESS   Volume: 18   Supplement: 1   Pages: 97-102   Published: JAN 2017</t>
  </si>
  <si>
    <t>http://apps.webofknowledge.com/full_record.do?product=WOS&amp;search_mode=CitingArticles&amp;qid=169&amp;SID=E1UvvDYXbSGN6TkDVaE&amp;page=1&amp;doc=6</t>
  </si>
  <si>
    <t>Increasing the quality of protections for high-voltage power lines, By: Pasculescu, Dragos; Utu, Ilie
QUALITY-ACCESS TO SUCCESS   Volume: 18   Supplement: 1   Pages: 234-239   Published: JAN 2017</t>
  </si>
  <si>
    <t>http://apps.webofknowledge.com/full_record.do?product=WOS&amp;search_mode=CitingArticles&amp;qid=171&amp;SID=E1UvvDYXbSGN6TkDVaE&amp;page=1&amp;doc=7</t>
  </si>
  <si>
    <t>Considerations regarding the resistance to chemical agents for Group I electrical equipment designed for use in explosive atmospheres, By: Lucian, Moldovan; Sorin, Burian; Mihai, Magyari; et al.
QUALITY-ACCESS TO SUCCESS   Volume: 18   Supplement: 1   Pages: 250-253   Published: JAN 2017</t>
  </si>
  <si>
    <t>http://apps.webofknowledge.com/full_record.do?product=WOS&amp;search_mode=CitingArticles&amp;qid=173&amp;SID=E1UvvDYXbSGN6TkDVaE&amp;page=1&amp;doc=8</t>
  </si>
  <si>
    <t>Inspection Robots in Hard Coal Mines, By: Cader, Maciej; Kasprzyczak, Leszek
Edited by: Szewczyk, R; Kaliczynska, M
Conference: International Conference on Systems, Control and Information Technologies (SCIT) Location: Warsaw, POLAND Date: MAY 20-21, 2016
RECENT ADVANCES IN SYSTEMS, CONTROL AND INFORMATION TECHNOLOGY   Book Series: Advances in Intelligent Systems and Computing   Volume: 543   Pages: 327-344   Published: 2017</t>
  </si>
  <si>
    <t>http://apps.webofknowledge.com/full_record.do?product=WOS&amp;search_mode=CitingArticles&amp;qid=175&amp;SID=E1UvvDYXbSGN6TkDVaE&amp;page=1&amp;doc=9</t>
  </si>
  <si>
    <t>http://apps.webofknowledge.com/full_record.do?product=WOS&amp;search_mode=CitingArticles&amp;qid=177&amp;SID=E1UvvDYXbSGN6TkDVaE&amp;page=1&amp;doc=10</t>
  </si>
  <si>
    <t>Cioca, Lucian Ionel; Moraru, Roland Iosif; Babut, Gabriel Bujor</t>
  </si>
  <si>
    <t xml:space="preserve">A FRAMEWORK FOR ORGANISATIONAL CHARACTERISTIC ASSESSMENT AND THEIR INFLUENCES ON SAFETY AND HEALTH AT WORK, </t>
  </si>
  <si>
    <t>http://apps.webofknowledge.com/full_record.do?product=WOS&amp;search_mode=CitingArticles&amp;qid=193&amp;SID=E1UvvDYXbSGN6TkDVaE&amp;page=1&amp;doc=3</t>
  </si>
  <si>
    <t>http://apps.webofknowledge.com/full_record.do?product=WOS&amp;search_mode=CitingArticles&amp;qid=202&amp;SID=E1UvvDYXbSGN6TkDVaE&amp;page=1&amp;doc=4</t>
  </si>
  <si>
    <t>http://apps.webofknowledge.com/full_record.do?product=WOS&amp;search_mode=CitingArticles&amp;qid=204&amp;SID=E1UvvDYXbSGN6TkDVaE&amp;page=1&amp;doc=5</t>
  </si>
  <si>
    <t>http://apps.webofknowledge.com/full_record.do?product=WOS&amp;search_mode=CitingArticles&amp;qid=206&amp;SID=E1UvvDYXbSGN6TkDVaE&amp;page=1&amp;doc=7</t>
  </si>
  <si>
    <t>http://apps.webofknowledge.com/full_record.do?product=WOS&amp;search_mode=CitingArticles&amp;qid=208&amp;SID=E1UvvDYXbSGN6TkDVaE&amp;page=1&amp;doc=9</t>
  </si>
  <si>
    <t>Ionescu, Gabriela; Rada, Elena Cristina (Italia); Cioca, Lucian Ionel</t>
  </si>
  <si>
    <t>MUNICIPAL SOLID WASTE SORTING AND TREATMENT SCHEMES FOR THE MAXIMIZATION OF MATERIAL AND ENERGY RECOVERY IN A LATEST EU MEMBER</t>
  </si>
  <si>
    <t>Obtaining the Volatile Oils from Wormwood and Tarragon Plants by a New Microwave Hydrodistillation Method, By: Mosteanu, Danut; Barsan, Ghita; Otrisal, Pavel; et al.
REVISTA DE CHIMIE   Volume: 68   Issue: 11   Pages: 2499-2502   Published: NOV 2017</t>
  </si>
  <si>
    <t>http://apps.webofknowledge.com/full_record.do?product=WOS&amp;search_mode=CitingArticles&amp;qid=213&amp;SID=E1UvvDYXbSGN6TkDVaE&amp;page=1&amp;doc=1</t>
  </si>
  <si>
    <t>The impacts of decision uncertainty on municipal solid waste management, By: Soltani, Atousa; Sadiq, Rehan; Hewage, Kasun
JOURNAL OF ENVIRONMENTAL MANAGEMENT   Volume: 197   Pages: 305-315   Published: JUL 15 2017</t>
  </si>
  <si>
    <t>http://apps.webofknowledge.com/full_record.do?product=WOS&amp;search_mode=CitingArticles&amp;qid=216&amp;SID=E1UvvDYXbSGN6TkDVaE&amp;page=1&amp;doc=3</t>
  </si>
  <si>
    <t>POSTCLOSURE INFLUENCE OF EMISSIONS RESULTED FROM MUNICIPAL WASTE DUMP SITES: A CASE STUDY OF THE NORTH-EAST REGION OF ROMANIA, By: Sluser, Brindusa Mihaela; Schiopu, Ana Maria; Balan, Catalin; et al.
ENVIRONMENTAL ENGINEERING AND MANAGEMENT JOURNAL   Volume: 16   Issue: 4   Pages: 1017-1026   Published: APR 2017</t>
  </si>
  <si>
    <t>http://apps.webofknowledge.com/full_record.do?product=WOS&amp;search_mode=CitingArticles&amp;qid=218&amp;SID=E1UvvDYXbSGN6TkDVaE&amp;page=1&amp;doc=5</t>
  </si>
  <si>
    <t>Effects of adding bulking agents on biostabilization and drying of municipal solid waste, By: Yuan, Jing; Zhang, Difang; Li, Yun; et al.
WASTE MANAGEMENT   Volume: 62   Pages: 52-60   Published: APR 2017</t>
  </si>
  <si>
    <t>http://apps.webofknowledge.com/full_record.do?product=WOS&amp;search_mode=CitingArticles&amp;qid=220&amp;SID=E1UvvDYXbSGN6TkDVaE&amp;page=1&amp;doc=6</t>
  </si>
  <si>
    <t>PARAMETRIC STUDIES ON EUROPEAN 20-20-20 ENERGY POLICY TARGETS IN UNIVERSITY ENVIRONMENT, By: Prada, M.; Popescu, D. E.; Bungau, C.; et al.
JOURNAL OF ENVIRONMENTAL PROTECTION AND ECOLOGY   Volume: 18   Issue: 3   Pages: 1146-1157   Published: 2017</t>
  </si>
  <si>
    <t>http://apps.webofknowledge.com/full_record.do?product=WOS&amp;search_mode=CitingArticles&amp;qid=227&amp;SID=E1UvvDYXbSGN6TkDVaE&amp;page=1&amp;doc=8</t>
  </si>
  <si>
    <t>LIFE CYCLE ASSESSMENT (LCA) OF MUNICIPAL SOLID WASTE MANAGEMENT SYSTEMS IN CLUJ COUNTY, ROMANIA, By: Popita, Gabriela-Emilia; Baciu, Calin; Redey, Akos; et al.
ENVIRONMENTAL ENGINEERING AND MANAGEMENT JOURNAL   Volume: 16   Issue: 1   Pages: 47-58   Published: JAN 2017</t>
  </si>
  <si>
    <t>http://apps.webofknowledge.com/full_record.do?product=WOS&amp;search_mode=CitingArticles&amp;qid=229&amp;SID=E1UvvDYXbSGN6TkDVaE&amp;page=1&amp;doc=9</t>
  </si>
  <si>
    <t xml:space="preserve">Ivascu L., Cioca L I. </t>
  </si>
  <si>
    <t>Opportunity Risk: Integrated Approach to Risk Management for Creating Enterprise Opportunities</t>
  </si>
  <si>
    <t>http://apps.webofknowledge.com/full_record.do?product=WOS&amp;search_mode=CitingArticles&amp;qid=12&amp;SID=E33dg5Np97O4cR8JmhU&amp;page=1&amp;doc=2</t>
  </si>
  <si>
    <t>http://apps.webofknowledge.com/full_record.do?product=WOS&amp;search_mode=CitingArticles&amp;qid=14&amp;SID=E33dg5Np97O4cR8JmhU&amp;page=1&amp;doc=4</t>
  </si>
  <si>
    <t>Cioca, Marius; Cioca, Lucian-Ionel; Duta, Luminita</t>
  </si>
  <si>
    <t>Web Technologies and Multi-criteria Analysis Used in Enterprise Integration</t>
  </si>
  <si>
    <t>http://apps.webofknowledge.com/full_record.do?product=WOS&amp;search_mode=CitingArticles&amp;qid=12&amp;SID=C39nAZZNnspRbPJweHa&amp;page=1&amp;doc=3</t>
  </si>
  <si>
    <t>http://apps.webofknowledge.com/full_record.do?product=WOS&amp;search_mode=CitingArticles&amp;qid=14&amp;SID=C39nAZZNnspRbPJweHa&amp;page=1&amp;doc=4</t>
  </si>
  <si>
    <t>STUDY OF METHANE FLOW IN CAVED GOAFS AJACENT TO LONGWALL FACES IN VALEA JIULUI COAL BASIN</t>
  </si>
  <si>
    <t>http://apps.webofknowledge.com/full_record.do?product=WOS&amp;search_mode=CitingArticles&amp;qid=17&amp;SID=C39nAZZNnspRbPJweHa&amp;page=1&amp;doc=1</t>
  </si>
  <si>
    <t>Managing ventilation re-establishment after an average intensity explosion, By: Cioclea, Doru; Gherghe, Ion; Radoi, Florin; et al.
QUALITY-ACCESS TO SUCCESS   Volume: 18   Supplement: 1   Pages: 109-114   Published: JAN 2017</t>
  </si>
  <si>
    <t>http://apps.webofknowledge.com/full_record.do?product=WOS&amp;search_mode=CitingArticles&amp;qid=19&amp;SID=C39nAZZNnspRbPJweHa&amp;page=1&amp;doc=2</t>
  </si>
  <si>
    <t>Research of air-methane explosions using high speed imagery analysis, By: Vlasin, Nicolae-Ioan; Pasculescu, Vlad-Mihai; Florea, Daniel; et al.
QUALITY-ACCESS TO SUCCESS   Volume: 18   Supplement: 1   Pages: 127-132   Published: JAN 2017</t>
  </si>
  <si>
    <t>http://apps.webofknowledge.com/full_record.do?product=WOS&amp;search_mode=CitingArticles&amp;qid=21&amp;SID=C39nAZZNnspRbPJweHa&amp;page=1&amp;doc=3</t>
  </si>
  <si>
    <t>http://apps.webofknowledge.com/full_record.do?product=WOS&amp;search_mode=CitingArticles&amp;qid=23&amp;SID=C39nAZZNnspRbPJweHa&amp;page=1&amp;doc=4</t>
  </si>
  <si>
    <t>Babut, Gabriel-Bujor; Moraru, Roland-Iosif; Lucian-Ionel, Cioca</t>
  </si>
  <si>
    <t>"KINNEY METHODS": USEFUL OR HARMFUL TOOLS IN RISK ASSESSMENT AND MANAGEMENT PROCESS?</t>
  </si>
  <si>
    <t>A new approximation for risk assessment using the AHP and Fine Kinney methodologies, By: Kokangul, Ali; Polat, Ulviye; Dagsuyu, Cansu
SAFETY SCIENCE   Volume: 91   Pages: 24-32   Published: JAN 2017</t>
  </si>
  <si>
    <t>http://apps.webofknowledge.com/full_record.do?product=WOS&amp;search_mode=CitingArticles&amp;qid=26&amp;SID=C39nAZZNnspRbPJweHa&amp;page=1&amp;doc=1</t>
  </si>
  <si>
    <t>wow</t>
  </si>
  <si>
    <r>
      <rPr>
        <u/>
        <sz val="10"/>
        <color indexed="56"/>
        <rFont val="Arial"/>
        <family val="2"/>
      </rPr>
      <t>Petrescu, V</t>
    </r>
    <r>
      <rPr>
        <sz val="10"/>
        <color indexed="63"/>
        <rFont val="Arial"/>
        <family val="2"/>
      </rPr>
      <t>; </t>
    </r>
    <r>
      <rPr>
        <sz val="10"/>
        <color indexed="56"/>
        <rFont val="Arial"/>
        <family val="2"/>
      </rPr>
      <t>Ciudin, R</t>
    </r>
    <r>
      <rPr>
        <sz val="10"/>
        <color indexed="63"/>
        <rFont val="Arial"/>
        <family val="2"/>
      </rPr>
      <t> (Italia)</t>
    </r>
    <r>
      <rPr>
        <sz val="10"/>
        <color indexed="63"/>
        <rFont val="Arial"/>
        <family val="2"/>
      </rPr>
      <t>; </t>
    </r>
    <r>
      <rPr>
        <sz val="10"/>
        <color indexed="56"/>
        <rFont val="Arial"/>
        <family val="2"/>
      </rPr>
      <t>Isarie, C</t>
    </r>
    <r>
      <rPr>
        <sz val="10"/>
        <color indexed="63"/>
        <rFont val="Arial"/>
        <family val="2"/>
      </rPr>
      <t>; </t>
    </r>
    <r>
      <rPr>
        <sz val="10"/>
        <color indexed="56"/>
        <rFont val="Arial"/>
        <family val="2"/>
      </rPr>
      <t>Cioca, LI</t>
    </r>
    <r>
      <rPr>
        <sz val="10"/>
        <color indexed="63"/>
        <rFont val="Arial"/>
        <family val="2"/>
      </rPr>
      <t>; </t>
    </r>
    <r>
      <rPr>
        <sz val="10"/>
        <color indexed="56"/>
        <rFont val="Arial"/>
        <family val="2"/>
      </rPr>
      <t>Trif, B</t>
    </r>
    <r>
      <rPr>
        <sz val="10"/>
        <color indexed="63"/>
        <rFont val="Arial"/>
        <family val="2"/>
      </rPr>
      <t>; </t>
    </r>
    <r>
      <rPr>
        <sz val="10"/>
        <color indexed="56"/>
        <rFont val="Arial"/>
        <family val="2"/>
      </rPr>
      <t>Nederita, V</t>
    </r>
  </si>
  <si>
    <t>THE IMPACT OF TRAFFIC RELATED POLLUTION ON AIR QUALITY IN SIBIU REGION</t>
  </si>
  <si>
    <t>INTEGRATED ASSESSMENT OF EXPOSURE TO TRAFFIC-RELATED AIR POLLUTION IN IASI CITY, ROMANIA, By: Banica, Alexandru; Bobric, Elena Diana; Cazacu, Marius Mihai; et al.
ENVIRONMENTAL ENGINEERING AND MANAGEMENT JOURNAL   Volume: 16   Issue: 9   Pages: 2147-2163   Published: SEP 2017</t>
  </si>
  <si>
    <t>http://apps.webofknowledge.com/full_record.do?product=WOS&amp;search_mode=CitingArticles&amp;qid=35&amp;SID=C39nAZZNnspRbPJweHa&amp;page=1&amp;doc=1</t>
  </si>
  <si>
    <t>http://apps.webofknowledge.com/full_record.do?product=WOS&amp;search_mode=CitingArticles&amp;qid=37&amp;SID=C39nAZZNnspRbPJweHa&amp;page=1&amp;doc=2</t>
  </si>
  <si>
    <r>
      <rPr>
        <u/>
        <sz val="10"/>
        <color indexed="56"/>
        <rFont val="Arial"/>
        <family val="2"/>
      </rPr>
      <t>Petrescu, V</t>
    </r>
    <r>
      <rPr>
        <sz val="10"/>
        <color indexed="63"/>
        <rFont val="Arial"/>
        <family val="2"/>
      </rPr>
      <t>; </t>
    </r>
    <r>
      <rPr>
        <sz val="10"/>
        <color indexed="56"/>
        <rFont val="Arial"/>
        <family val="2"/>
      </rPr>
      <t>Ciudin, R</t>
    </r>
    <r>
      <rPr>
        <sz val="10"/>
        <color indexed="63"/>
        <rFont val="Arial"/>
        <family val="2"/>
      </rPr>
      <t> (Italia); </t>
    </r>
    <r>
      <rPr>
        <sz val="10"/>
        <color indexed="56"/>
        <rFont val="Arial"/>
        <family val="2"/>
      </rPr>
      <t>Isarie, C</t>
    </r>
    <r>
      <rPr>
        <sz val="10"/>
        <color indexed="63"/>
        <rFont val="Arial"/>
        <family val="2"/>
      </rPr>
      <t>; </t>
    </r>
    <r>
      <rPr>
        <sz val="10"/>
        <color indexed="56"/>
        <rFont val="Arial"/>
        <family val="2"/>
      </rPr>
      <t>Cioca, LI</t>
    </r>
    <r>
      <rPr>
        <sz val="10"/>
        <color indexed="63"/>
        <rFont val="Arial"/>
        <family val="2"/>
      </rPr>
      <t>; </t>
    </r>
    <r>
      <rPr>
        <sz val="10"/>
        <color indexed="56"/>
        <rFont val="Arial"/>
        <family val="2"/>
      </rPr>
      <t>Trif, B (Agentia de Mediu)</t>
    </r>
    <r>
      <rPr>
        <sz val="10"/>
        <color indexed="63"/>
        <rFont val="Arial"/>
        <family val="2"/>
      </rPr>
      <t>; </t>
    </r>
    <r>
      <rPr>
        <sz val="10"/>
        <color indexed="56"/>
        <rFont val="Arial"/>
        <family val="2"/>
      </rPr>
      <t>Nederita, V</t>
    </r>
  </si>
  <si>
    <t xml:space="preserve">AN EVOLUTIONARY PATH FOR CONTROL OF AIR POLLUTION FROM ROAD TRANSPORT, By: Manohar, Gunaselvi; Kavuri, Suryaprakasa Rao
ENVIRONMENTAL ENGINEERING AND MANAGEMENT JOURNAL   Volume: 16   Issue: 1   Pages: 15-24   Published: JAN 2017
</t>
  </si>
  <si>
    <t>http://apps.webofknowledge.com/full_record.do?product=WOS&amp;search_mode=CitingArticles&amp;qid=41&amp;SID=C39nAZZNnspRbPJweHa&amp;page=1&amp;doc=4&amp;cacheurlFromRightClick=no</t>
  </si>
  <si>
    <t xml:space="preserve">Ciuta, S; Antognoni, S (Italia); Rada, EC; Ragazzi, M (Italia); Badea, A; Cioca, LI
</t>
  </si>
  <si>
    <t>Respirometric Index and Biogas Potential of Different Foods and Agricultural Discarded Biomass</t>
  </si>
  <si>
    <t>Aquatic-Derived Biomaterials for a Sustainable Future: A European Opportunity, By: Nistico, Roberto
RESOURCES-BASEL   Volume: 6   Issue: 4     Article Number: 65   Published: DEC 2017</t>
  </si>
  <si>
    <t>http://apps.webofknowledge.com/full_record.do?product=WOS&amp;search_mode=CitingArticles&amp;qid=51&amp;SID=C39nAZZNnspRbPJweHa&amp;page=1&amp;doc=1</t>
  </si>
  <si>
    <t>Chemical Waste and Allied Products, By: Hung, Yung-Tse; Aziz, Hamidi Abdul; Zainal, Sharifah Farah Fariza Syed; et al.
WATER ENVIRONMENT RESEARCH   Volume: 89   Issue: 10   Pages: 1349-1359   Published: OCT 1 2017</t>
  </si>
  <si>
    <t>http://apps.webofknowledge.com/full_record.do?product=WOS&amp;search_mode=CitingArticles&amp;qid=53&amp;SID=C39nAZZNnspRbPJweHa&amp;page=1&amp;doc=2</t>
  </si>
  <si>
    <t>Ivascu, Larisa; Cioca, Lucian-Ionel</t>
  </si>
  <si>
    <t>From Theory to Practice: Evolution of Sustainable Development in Organizations</t>
  </si>
  <si>
    <t>http://apps.webofknowledge.com/full_record.do?product=WOS&amp;search_mode=CitingArticles&amp;qid=56&amp;SID=C39nAZZNnspRbPJweHa&amp;page=1&amp;doc=1</t>
  </si>
  <si>
    <t>Cioca, Lucian-Ionel; Ivascu, Larisa</t>
  </si>
  <si>
    <t>EFFECTS OF TRAFFIC VOLUMES ON ACCIDENTS: THE CASE OF ROMANIA'S NATIONAL ROADS, By: Cadar, Rodica Dorina; Boitor, Melania Rozalia; Dumitrescu, Mara
GEOGRAPHIA TECHNICA   Volume: 12   Issue: 2   Pages: 20-29   Published: OCT 2017</t>
  </si>
  <si>
    <t>http://apps.webofknowledge.com/full_record.do?product=WOS&amp;search_mode=CitingArticles&amp;qid=67&amp;SID=C39nAZZNnspRbPJweHa&amp;page=1&amp;doc=2</t>
  </si>
  <si>
    <r>
      <t>Lakatos, ES</t>
    </r>
    <r>
      <rPr>
        <sz val="10"/>
        <color indexed="63"/>
        <rFont val="Arial"/>
        <family val="2"/>
      </rPr>
      <t>; </t>
    </r>
    <r>
      <rPr>
        <sz val="10"/>
        <color indexed="56"/>
        <rFont val="Arial"/>
        <family val="2"/>
      </rPr>
      <t>Dan, V</t>
    </r>
    <r>
      <rPr>
        <sz val="10"/>
        <color indexed="63"/>
        <rFont val="Arial"/>
        <family val="2"/>
      </rPr>
      <t>; </t>
    </r>
    <r>
      <rPr>
        <sz val="10"/>
        <color indexed="56"/>
        <rFont val="Arial"/>
        <family val="2"/>
      </rPr>
      <t>Cioca, LI</t>
    </r>
    <r>
      <rPr>
        <sz val="10"/>
        <color indexed="63"/>
        <rFont val="Arial"/>
        <family val="2"/>
      </rPr>
      <t>; </t>
    </r>
    <r>
      <rPr>
        <sz val="10"/>
        <color indexed="56"/>
        <rFont val="Arial"/>
        <family val="2"/>
      </rPr>
      <t>Bacali, L</t>
    </r>
    <r>
      <rPr>
        <sz val="10"/>
        <color indexed="63"/>
        <rFont val="Arial"/>
        <family val="2"/>
      </rPr>
      <t>; </t>
    </r>
    <r>
      <rPr>
        <sz val="10"/>
        <color indexed="56"/>
        <rFont val="Arial"/>
        <family val="2"/>
      </rPr>
      <t>Ciobanu, AM</t>
    </r>
  </si>
  <si>
    <t>How Supportive Are Romanian Consumers of the Circular Economy Concept: A Survey</t>
  </si>
  <si>
    <t>An Evaluation of the Low-Carbon Effects of Urban Rail Based on Mode Shifts, By: Chen, Feng; Shen, Xiaopeng; Wang, Zijia; et al.
SUSTAINABILITY   Volume: 9   Issue: 3     Article Number: 401   Published: MAR 2017</t>
  </si>
  <si>
    <t>http://apps.webofknowledge.com/full_record.do?product=WOS&amp;search_mode=CitingArticles&amp;qid=83&amp;SID=C39nAZZNnspRbPJweHa&amp;page=1&amp;doc=1</t>
  </si>
  <si>
    <t>Social Surveys about Solid Waste Management within Higher Education Institutes: A Comparison, By: Ferronato, Navarro; D'Avino, Carolina; Ragazzi, Marco; et al.
SUSTAINABILITY   Volume: 9   Issue: 3     Article Number: 391   Published: MAR 2017</t>
  </si>
  <si>
    <t>http://apps.webofknowledge.com/full_record.do?product=WOS&amp;search_mode=CitingArticles&amp;qid=86&amp;SID=C39nAZZNnspRbPJweHa&amp;page=1&amp;doc=2</t>
  </si>
  <si>
    <r>
      <t>Rus, S</t>
    </r>
    <r>
      <rPr>
        <sz val="10"/>
        <color indexed="63"/>
        <rFont val="Arial"/>
        <family val="2"/>
      </rPr>
      <t>; </t>
    </r>
    <r>
      <rPr>
        <sz val="10"/>
        <color indexed="56"/>
        <rFont val="Arial"/>
        <family val="2"/>
      </rPr>
      <t>Mocan, M</t>
    </r>
    <r>
      <rPr>
        <sz val="10"/>
        <color indexed="63"/>
        <rFont val="Arial"/>
        <family val="2"/>
      </rPr>
      <t>; </t>
    </r>
    <r>
      <rPr>
        <sz val="10"/>
        <color indexed="56"/>
        <rFont val="Arial"/>
        <family val="2"/>
      </rPr>
      <t>Ardelean, BO</t>
    </r>
    <r>
      <rPr>
        <sz val="10"/>
        <color indexed="63"/>
        <rFont val="Arial"/>
        <family val="2"/>
      </rPr>
      <t>; </t>
    </r>
    <r>
      <rPr>
        <sz val="10"/>
        <color indexed="56"/>
        <rFont val="Arial"/>
        <family val="2"/>
      </rPr>
      <t>Ivascu, L</t>
    </r>
    <r>
      <rPr>
        <sz val="10"/>
        <color indexed="63"/>
        <rFont val="Arial"/>
        <family val="2"/>
      </rPr>
      <t>; </t>
    </r>
    <r>
      <rPr>
        <sz val="10"/>
        <color indexed="56"/>
        <rFont val="Arial"/>
        <family val="2"/>
      </rPr>
      <t>Cioca, LI</t>
    </r>
  </si>
  <si>
    <t>Conceptualization and examination of success factors in the banking system</t>
  </si>
  <si>
    <t>COMPANY EXPECTATIONS AND BUSINESS SUCCESS FACTORS, By: Cimbalnikova, Lenka
Edited by: Bekirogullari, Z; Minas, MY; Thambusamy, RX
Conference: 4th International Conference on Business and Economics (BE-ci) Location: BIBS, BIBS Coll, Brno, CZECH REPUBLIC Date: JUN 05-07, 2017
4TH BECI INTERNATIONAL CONFERENCE ON BUSINESS AND ECONOMICS 2017   Book Series: European Proceedings of Multidisciplinary Sciences   Volume: 1   Pages: 28-38   Published: 2017</t>
  </si>
  <si>
    <t>http://apps.webofknowledge.com/full_record.do?product=WOS&amp;search_mode=CitingArticles&amp;qid=92&amp;SID=C39nAZZNnspRbPJweHa&amp;page=1&amp;doc=1</t>
  </si>
  <si>
    <t xml:space="preserve">Critical success factors of recording studio in Indonesia, By: Saragih, Harriman Samuel
ASIA PACIFIC JOURNAL OF MARKETING AND LOGISTICS   Volume: 29   Issue: 3   Pages: 686-699   Published: 2017
</t>
  </si>
  <si>
    <t>http://apps.webofknowledge.com/full_record.do?product=WOS&amp;search_mode=CitingArticles&amp;qid=94&amp;SID=C39nAZZNnspRbPJweHa&amp;page=1&amp;doc=2</t>
  </si>
  <si>
    <t>Moraru, Roland Iosif; Babut, Gabriel Bujor; Lucian-Ionel, Cioca</t>
  </si>
  <si>
    <t>DRAWBACKS AND TRAPS IN RISK ASSESSMENT: EXAMPLES IN ROMANIA</t>
  </si>
  <si>
    <t>VPPD-Lab: The Chemical Product Simulator, By: Kalakul, S.; Cignitti, S.; Zhang, L.; et al.
Edited by: Martin, M; Eden, MR; Chemmangattuvalappil, NG
TOOLS FOR CHEMICAL PRODUCT DESIGN: FROM CONSUMER PRODUCTS TO BIOMEDICINE   Book Series: Computer Aided Chemical Engineering   Volume: 39   Pages: 61-94   Published: 2017</t>
  </si>
  <si>
    <t>http://apps.webofknowledge.com/full_record.do?product=WOS&amp;search_mode=CitingArticles&amp;qid=100&amp;SID=C39nAZZNnspRbPJweHa&amp;page=1&amp;doc=1</t>
  </si>
  <si>
    <t>Cioca, M; Cioca, LI</t>
  </si>
  <si>
    <t>Multi-criterion analysis of reference architectures and modeling languages used in production systems modeling</t>
  </si>
  <si>
    <t>Identifying vulnerabilities/risk factors of the critical infrastructure in the power installations of ultra high and high voltage from the national power system with international connections, By: Daniel, Fita Nicolae; Nicolae, Bancila-Afrim
QUALITY-ACCESS TO SUCCESS   Volume: 18   Supplement: 1   Pages: 103-108   Published: JAN 2017</t>
  </si>
  <si>
    <t>http://apps.webofknowledge.com/full_record.do?product=WOS&amp;search_mode=CitingArticles&amp;qid=108&amp;SID=C39nAZZNnspRbPJweHa&amp;page=1&amp;doc=1</t>
  </si>
  <si>
    <t>RESEARCH OF DETERMINANTS MOTIVING TO IMPLEMENT THE ENVIRONMENTAL MANAGEMENT SYSTEM, By: Pacana, A.; Ulewicz, R.
POLISH JOURNAL OF MANAGEMENT STUDIES   Volume: 16   Issue: 1   Pages: 165-174   Published: 2017</t>
  </si>
  <si>
    <t>http://apps.webofknowledge.com/full_record.do?product=WOS&amp;search_mode=CitingArticles&amp;qid=114&amp;SID=C39nAZZNnspRbPJweHa&amp;page=1&amp;doc=1</t>
  </si>
  <si>
    <t>Rada, Elena Cristina; Cioca, Lucian</t>
  </si>
  <si>
    <t>Waste Municipal Service and Informal Recycling Sector in Fast-Growing Asian Cities: Co-Existence, Opposition or Integration?, By: de Bercegol, Remi; Cave, Jeremie; Arch Nguyen Thai Huyen
RESOURCES-BASEL   Volume: 6   Issue: 4     Article Number: 70   Published: DEC 2017</t>
  </si>
  <si>
    <t>http://apps.webofknowledge.com/full_record.do?product=WOS&amp;search_mode=CitingArticles&amp;qid=120&amp;SID=C39nAZZNnspRbPJweHa&amp;page=1&amp;doc=1</t>
  </si>
  <si>
    <t>Cioca, M.; Ivascu, L.; Cioca, L. I.</t>
  </si>
  <si>
    <t xml:space="preserve">Holonic Crisis Handling Model for Corporate Sustainability, By: Bakos, Levente; Dumitrascu, Danut Dumitru
SUSTAINABILITY   Volume: 9   Issue: 12     Article Number: 2266   Published: DEC 2017
</t>
  </si>
  <si>
    <t>http://apps.webofknowledge.com/full_record.do?product=WOS&amp;search_mode=CitingArticles&amp;qid=124&amp;SID=C39nAZZNnspRbPJweHa&amp;page=1&amp;doc=1</t>
  </si>
  <si>
    <t>Vlad, Dorin; Cioca, Lucian-Ionel</t>
  </si>
  <si>
    <t>Research Regarding the Influence of Raw Material and Knitted Fabric Geometry on the Tensile Strength and Breaking Elongation</t>
  </si>
  <si>
    <t>Tensile Properties of Single Jersey and 1x1 Rib Knitted Fabrics Made from 100% Cotton and Cotton/Lycra Yarns, By: Sitotaw, Dereje Berihun; Adamu, Biruk Fentahun
JOURNAL OF ENGINEERING     Article Number: 4310782   Published: 2017</t>
  </si>
  <si>
    <t>http://apps.webofknowledge.com/full_record.do?product=WOS&amp;search_mode=CitingArticles&amp;qid=128&amp;SID=C39nAZZNnspRbPJweHa&amp;page=1&amp;doc=1</t>
  </si>
  <si>
    <r>
      <t>Guignard, MI</t>
    </r>
    <r>
      <rPr>
        <sz val="10"/>
        <color indexed="63"/>
        <rFont val="Arial"/>
        <family val="2"/>
      </rPr>
      <t>; </t>
    </r>
    <r>
      <rPr>
        <sz val="10"/>
        <color indexed="56"/>
        <rFont val="Arial"/>
        <family val="2"/>
      </rPr>
      <t>Campagne, C</t>
    </r>
    <r>
      <rPr>
        <sz val="10"/>
        <color indexed="63"/>
        <rFont val="Arial"/>
        <family val="2"/>
      </rPr>
      <t> (Franta); </t>
    </r>
    <r>
      <rPr>
        <sz val="10"/>
        <color indexed="56"/>
        <rFont val="Arial"/>
        <family val="2"/>
      </rPr>
      <t>Giraud, S</t>
    </r>
    <r>
      <rPr>
        <sz val="10"/>
        <color indexed="63"/>
        <rFont val="Arial"/>
        <family val="2"/>
      </rPr>
      <t> (Franta)</t>
    </r>
    <r>
      <rPr>
        <sz val="10"/>
        <color indexed="63"/>
        <rFont val="Arial"/>
        <family val="2"/>
      </rPr>
      <t>; </t>
    </r>
    <r>
      <rPr>
        <sz val="10"/>
        <color indexed="56"/>
        <rFont val="Arial"/>
        <family val="2"/>
      </rPr>
      <t>Brebu, M</t>
    </r>
    <r>
      <rPr>
        <sz val="10"/>
        <color indexed="63"/>
        <rFont val="Arial"/>
        <family val="2"/>
      </rPr>
      <t>; </t>
    </r>
    <r>
      <rPr>
        <sz val="10"/>
        <color indexed="56"/>
        <rFont val="Arial"/>
        <family val="2"/>
      </rPr>
      <t>Vrinceanu, N</t>
    </r>
    <r>
      <rPr>
        <sz val="10"/>
        <color indexed="63"/>
        <rFont val="Arial"/>
        <family val="2"/>
      </rPr>
      <t>; </t>
    </r>
    <r>
      <rPr>
        <sz val="10"/>
        <color indexed="56"/>
        <rFont val="Arial"/>
        <family val="2"/>
      </rPr>
      <t>Cioca, LI</t>
    </r>
  </si>
  <si>
    <t>Plasma treated polyethylene terephthalate for increased embedment of UV-responsive microcapsules, By: Gorjanc, Marija; Mozetic, Miran; Primc, Gregor; et al.
APPLIED SURFACE SCIENCE   Volume: 419   Pages: 224-234   Published: OCT 15 2017</t>
  </si>
  <si>
    <t>http://apps.webofknowledge.com/full_record.do?product=WOS&amp;search_mode=CitingArticles&amp;qid=131&amp;SID=C39nAZZNnspRbPJweHa&amp;page=1&amp;doc=1</t>
  </si>
  <si>
    <t>Assessment of Climate Change and its Impact on Romania</t>
  </si>
  <si>
    <t>http://apps.webofknowledge.com/full_record.do?product=WOS&amp;search_mode=CitingArticles&amp;qid=141&amp;SID=C39nAZZNnspRbPJweHa&amp;page=1&amp;doc=1</t>
  </si>
  <si>
    <t>AN INVENTORY OF ENVIRONMENTAL RISKS INDUCED BY TAILING DAMS AND SYTEMATIC MITIGATION MEASURES</t>
  </si>
  <si>
    <t>http://apps.webofknowledge.com/full_record.do?product=WOS&amp;search_mode=CitingArticles&amp;qid=144&amp;SID=C39nAZZNnspRbPJweHa&amp;page=1&amp;doc=1</t>
  </si>
  <si>
    <t>Moraru, R.I., Cioca, L.-I., Babut, G.B.</t>
  </si>
  <si>
    <t>Assessment of progressiveness of Polish and Romanian enterprises, Grabra, I., Manole, A.L., Polish Journal of Management Studies
16(1), pp. 41-54, 2017</t>
  </si>
  <si>
    <t>https://www.scopus.com/record/display.uri?eid=2-s2.0-85040056570&amp;origin=resultslist&amp;sort=plf-f&amp;cite=2-s2.0-85028424614&amp;src=s&amp;imp=t&amp;sid=91fa9405da610d42a03859b6e79d0672&amp;sot=cite&amp;sdt=a&amp;sl=0&amp;relpos=0&amp;citeCnt=0&amp;searchTerm=</t>
  </si>
  <si>
    <t>Vlad, D., Cioca, L.-I.</t>
  </si>
  <si>
    <t>A new colorimetric assay for determination of selected toxic vapors and liquids permeation through barrier materials using the minitest device, Otrisal, P., Florus, S., Svorc, L., Barsan, G., Mosteanu, D., Materiale Plastice
54(4), pp. 748-751, 2017</t>
  </si>
  <si>
    <t>https://www.scopus.com/record/display.uri?eid=2-s2.0-85038856930&amp;origin=resultslist&amp;sort=plf-f&amp;cite=2-s2.0-85020808054&amp;src=s&amp;imp=t&amp;sid=8436a5e251c754be03cb575999eb3764&amp;sot=cite&amp;sdt=a&amp;sl=0&amp;relpos=0&amp;citeCnt=0&amp;searchTerm=</t>
  </si>
  <si>
    <t>Cioca M., Cioca L.-I., Buraga S.-C.</t>
  </si>
  <si>
    <t>SMS disaster alert system programming</t>
  </si>
  <si>
    <t>Ionica, A., Leba, M., Innovation and quality-partnership for sustainable development. Check4green startup case, Quality - Access to Success, 18, pp. 338-343</t>
  </si>
  <si>
    <t>https://www.scopus.com/results/citedbyresults.uri?sort=plf-f&amp;cite=2-s2.0-56749170142&amp;src=s&amp;imp=t&amp;sid=2518c3c9bd8c796794a8d81e116841e0&amp;sot=cite&amp;sdt=a&amp;sl=0&amp;origin=resultslist&amp;editSaveSearch=&amp;txGid=c3cd0a1d42262622347f3d90a151dbb6</t>
  </si>
  <si>
    <t>Cioca M., Cioca L.-I., Duta L.</t>
  </si>
  <si>
    <t>Web technologies and multi-criterion analysis used in enterprise integration</t>
  </si>
  <si>
    <t>Dumitrascu-Baldau, I., Dumitraşcu, D.D., Occupational emerging risks affecting international virtual project Team Results, MATEC Web of Conferences, 121, 07003</t>
  </si>
  <si>
    <t>https://www.scopus.com/results/citedbyresults.uri?sort=plf-f&amp;cite=2-s2.0-79958737926&amp;src=s&amp;imp=t&amp;sid=35cef18eb6df3b40f975fbcf1087eff0&amp;sot=cite&amp;sdt=a&amp;sl=0&amp;origin=resultslist&amp;editSaveSearch=&amp;txGid=8c19d74f29f16150083f3315af4e9785</t>
  </si>
  <si>
    <t>Corabieru, A., Corabieru, P., Vasilescu, D.D., (...), Agop, M., Zegan, G., On a constitutive material law at nanoscale (II), Journal of Computational and Theoretical Nanoscience, 14 (7), pp. 3452-3462</t>
  </si>
  <si>
    <t>Tesloianu, D., Ivan, M.V., Adrian, C., (...), Agop, M., Crisan-Dabija, R., Non-linear effects at differentiable-non-differentiable scale transition in complex fluids (II), Journal of Computational and Theoretical Nanoscience, 14 (7), pp. 3296-3311</t>
  </si>
  <si>
    <t>Tesloianu, D., Scurtu, D., Jimborean, G., (...), Agop, M., Constantinescu, S., Complex fluids flow at meso and nano scales and its implications in biological structures behaviors, Journal of Computational and Theoretical Nanoscience, 14 (4), pp. 1690-1699</t>
  </si>
  <si>
    <t>Tǎnase, N.M., Caramihai, M., Purcǎrea, A.A., Analysis Regarding the Impact of Accessing Structural Funds for RDI Projects as a Mean Tool for Sustaining and Fostering the Innovation Activities, Procedia Engineering, 181, pp. 969-976</t>
  </si>
  <si>
    <t>Caramihai, M., Tǎnase, N.M., Purcǎrea, A.A., Proposals for Improving Innovation and Technology Transfer Policies in Romania, Procedia Engineering, 181, pp. 984-990</t>
  </si>
  <si>
    <t>Cioca M., Cioca L.-I.</t>
  </si>
  <si>
    <t>Daniel, F.N., Nicolae, B.-A., Identifying vulnerabilities/risk factors of the critical infrastructure in the power installations of ultra high and high voltage from the national power system with international connections, Quality - Access to Success, 18, pp. 103-108</t>
  </si>
  <si>
    <t>https://www.scopus.com/results/citedbyresults.uri?sort=plf-f&amp;cite=2-s2.0-33845339587&amp;src=s&amp;imp=t&amp;sid=2441b269f29d578e6564086aa41372ba&amp;sot=cite&amp;sdt=a&amp;sl=0&amp;origin=resultslist&amp;editSaveSearch=&amp;txGid=061cbf33d8e32f274018226569811ad5</t>
  </si>
  <si>
    <t>Cioca L.-I., Cioca M.</t>
  </si>
  <si>
    <t>Using distributed programming in production system management</t>
  </si>
  <si>
    <t>Mareş, R., Popescu-Stelea, M., Băncilă-Afrim, N., Accident risk assessment for three working places from an industrial assembly workshop, Quality - Access to Success, 18, pp. 81-86</t>
  </si>
  <si>
    <t>https://www.scopus.com/results/citedbyresults.uri?sort=plf-f&amp;cite=2-s2.0-33847734682&amp;src=s&amp;imp=t&amp;sid=c0f40ebb774700a3cb091789741f85f0&amp;sot=cite&amp;sdt=a&amp;sl=0&amp;origin=resultslist&amp;editSaveSearch=&amp;txGid=9be241b3e7de19af899df262d8c12151</t>
  </si>
  <si>
    <t>Petreanua, V., Iordachea, R., Darabonta, D.C., Field study on professional effort in some gas transport activities, Quality - Access to Success, 18, pp. 73-76</t>
  </si>
  <si>
    <t>Moldovan, L., Framework Development for European Quality Assurance in VET Towards Environmentally Sustainable Economy, Procedia Engineering, 181, pp. 1064-1071</t>
  </si>
  <si>
    <t>Gifu D., Cioca M.</t>
  </si>
  <si>
    <t>Detecting emotions in comments on forums</t>
  </si>
  <si>
    <t>Piryani, R., Madhavi, D., Singh, V.K., Analytical mapping of opinion mining and sentiment analysis research during 2000–2015, Information Processing and Management, 53 (1), pp. 122-150</t>
  </si>
  <si>
    <t>https://www.scopus.com/results/citedbyresults.uri?sort=plf-f&amp;cite=2-s2.0-84935138582&amp;src=s&amp;imp=t&amp;sid=81e543232b3d0e7695768724d12802c8&amp;sot=cite&amp;sdt=a&amp;sl=0&amp;origin=resultslist&amp;editSaveSearch=&amp;txGid=002bcca67a84baf216284bb7b55a8581</t>
  </si>
  <si>
    <t>Buraga, S.C., Cioca, M., Cioca, A.</t>
  </si>
  <si>
    <t>Grid-based decision support system used in disaster management</t>
  </si>
  <si>
    <t>Gifu, D., Cioca, L.I., Detecting bridge anaphora, International Journal of Computers, Communications and ControlVolume 12, Issue 2, 2017, Pages 217-226</t>
  </si>
  <si>
    <t>https://www.scopus.com/record/display.uri?eid=2-s2.0-85014742947&amp;origin=resultslist&amp;sort=plf-f&amp;src=s&amp;sid=390b1e3367647d5fd143e8d2f46008f9&amp;sot=autdocs&amp;sdt=autdocs&amp;sl=18&amp;s=AU-ID%2815077890400%29&amp;relpos=9&amp;citeCnt=0&amp;searchTerm=</t>
  </si>
  <si>
    <t>Niculescu, T., Pasculescu, D., Experimental assessment of commutation over-voltages in inductive circuits on disconnection, International Multidisciplinary Scientific GeoConference Surveying Geology and Mining Ecology Management, SGEMVolume 17, Issue 21, 2017, Pages 327-334</t>
  </si>
  <si>
    <t>Nadi Barkoczia, Elena Simina Lakatos, Laura Andrada Bacali, An innovation diffusion model for new mobile technologies acceptance, Modern Technologies in Manufacturing (MTeM 2017 - AMaTUC), MATEC 2017, DOI https://doi.org/10.1051/matecconf/201713707001</t>
  </si>
  <si>
    <t>Cioca, M., Ivascu, L., Cioca, L.I.</t>
  </si>
  <si>
    <t>Safety performance indicators in the metallurgical industry using web programming</t>
  </si>
  <si>
    <t>Levente-Attila Bakos et all, Holonic Crisis Handling Model for Corporate Sustainability, in Sustainability 9(12), DOI10.3390/su9122266</t>
  </si>
  <si>
    <t>https://www.scopus.com/results/citedbyresults.uri?sort=plf-f&amp;cite=2-s2.0-85001090633&amp;src=s&amp;imp=t&amp;sid=1bf3b290f115d5afddb4b653bfea863d&amp;sot=cite&amp;sdt=a&amp;sl=0&amp;origin=resultslist&amp;editSaveSearch=&amp;txGid=06d0bbce983ef01ac9210ef21cfb8aab</t>
  </si>
  <si>
    <t>Md. Fahim Sikder, Sajal Halder, Tanvir Hasan, Md. Jamal Uddin and Mrinal Kanti Baowaly, Smart Disaster Notification System, Proceedings of the 2017 4th International Conference on Advances in Electrical Engineering (ICAEE), IEEE</t>
  </si>
  <si>
    <t>http://ieeexplore.ieee.org/document/8255438/references</t>
  </si>
  <si>
    <t>IEEE Xplore Digital Library</t>
  </si>
  <si>
    <t>Gifu, D., Cioca, M.</t>
  </si>
  <si>
    <t>Detecting Emotions in Comments on Forums</t>
  </si>
  <si>
    <t>Yi-Hung Liu, Yen-Liang Chen A two-phase sentiment analysis approach for judgement prediction, Journal of Information Science, DOI: 10.1177/0165551517722741, ISSN: 0165-5515</t>
  </si>
  <si>
    <t>http://journals.sagepub.com/doi/abs/10.1177/0165551517722741</t>
  </si>
  <si>
    <t>SchoolarGoogle</t>
  </si>
  <si>
    <t>Cioca, M., Ghete, A., Cioca, L., Gifu, D.</t>
  </si>
  <si>
    <t>Machine Learning and Creative Methods Used to Classify Customers in a CRM Systems</t>
  </si>
  <si>
    <t>Ionascu Resursa umana in sectorul public - studiu privind influenta strategiilor si politicilor de resurse umane asupra performantei organizatiilor - ATF, Review of Management &amp; Economic Engineering . 2017, Vol. 16 Issue 2, pp 279-290</t>
  </si>
  <si>
    <t>http://eds.a.ebscohost.com/abstract?site=eds&amp;scope=site&amp;jrnl=1583624X&amp;AN=124094016&amp;h=P38%2bb86mMd0q8G6GdsuKPsypv9QGKD8Um9kFgPCyAMGMP8mG8Es4JCiyG0oQAbKiCRxZSombx8OpXVBxSaJLww%3d%3d&amp;crl=c&amp;resultLocal=ErrCrlNoResults&amp;resultNs=Ehost&amp;crlhashurl=login.aspx%3fdirect%3dtrue%26profile%3dehost%26scope%3dsite%26authtype%3dcrawler%26jrnl%3d1583624X%26AN%3d124094016</t>
  </si>
  <si>
    <t>Brisin B. Krishnan, Jain V. John, Kishore S., Mahantesh S. and Prof. Savita C.H. Agricultural Warehouse Management System International Journal of Advanced Research, DOI: 10.21474/IJAR01/4151, pp. 600-603, ISSN 2320-5407</t>
  </si>
  <si>
    <t>https://www.scribd.com/document/351359562/AGRICULTURAL-WAREHOUSE-MANAGEMENT-SYSTEM</t>
  </si>
  <si>
    <t>Suduc, A., Bizoi, M., Cioca, M., Filip, F.</t>
  </si>
  <si>
    <t>Evolution of Decision Support Systems Research Field in Numbers</t>
  </si>
  <si>
    <t>Pooja Nahar, Sanjay Kumar Developing a Decision Support System (DSS) for Utility of Power Supply Organization, International Journal of Applied Engineering Research ISSN 0973-4562 Volume 12, Number 9 (2017) pp. 1962-1968</t>
  </si>
  <si>
    <t>https://scholar.google.com/scholar?as_ylo=2017&amp;hl=en&amp;as_sdt=0,5&amp;sciodt=0,5&amp;cites=16930869608922453416&amp;scipsc=</t>
  </si>
  <si>
    <t>Cioca, M., Cioca, L., Buraga, S.</t>
  </si>
  <si>
    <t>Using Semantic Web Technologies to Improve the Design Process in the Context of Virtual Production Systems</t>
  </si>
  <si>
    <t>Milosan, A. Steica Managementul si dinamica accidentelor de munca intr-o organizatie din Romania, Review of Management &amp; Economic Engineering . 2017, Vol. 16 Issue 1, pp. 125-144</t>
  </si>
  <si>
    <t>http://eds.b.ebscohost.com/abstract?site=eds&amp;scope=site&amp;jrnl=1583624X&amp;AN=122806383&amp;h=2KO5o8dJeEHgDS27QFrZa01%2fhIa45WJxQJPN1Uc5olOvUTlrzpfPMLb9MnGbV6%2fX1Y8EJSGrkf6glI0gpWgWkg%3d%3d&amp;crl=c&amp;resultLocal=ErrCrlNoResults&amp;resultNs=Ehost&amp;crlhashurl=login.aspx%3fdirect%3dtrue%26profile%3dehost%26scope%3dsite%26authtype%3dcrawler%26jrnl%3d1583624X%26AN%3d122806383</t>
  </si>
  <si>
    <t>Cioca, M., Cioca, L.</t>
  </si>
  <si>
    <t>Decision Support Systems used in Disaster Management</t>
  </si>
  <si>
    <t>Priya Menon K., Kala L. A Review on Flood monitoring: Design, Implementation and Computational Modules International Journal of Innovative Research in Computer and Communication Engineering, Vol. 5, Issue 2, February 2017, pp. 2354-2359, DOI: 10.15680/IJIRCCE.2017. 0502049, ISSN 2320-9798</t>
  </si>
  <si>
    <t>https://www.ijircce.com/upload/2017/february/49_11_A%20Review.pdf</t>
  </si>
  <si>
    <t>Cioca, M., Buraga, S., Cioca, A.</t>
  </si>
  <si>
    <t>Grid-based Decision Support System Used in Disaster Management</t>
  </si>
  <si>
    <t>Filip, F. et al Computer-Supported Collaborative Decision-Making, Springer International Publishing AG, ISBN 978-3-319-47219-5</t>
  </si>
  <si>
    <t>http://www.springer.com/gp/book/9783319472195</t>
  </si>
  <si>
    <t>Orquídea Alexandra Teixeira Costa, Elaboração de uma análise do custo-benefício resultantes da implementação da OHSAS 18001, na Indústria Metalomecânica, Dissertação apresentada para obtenção do grau de Mestre Engenharia de Segurança e Higiene Ocupacionais Faculdade de Engenharia da Universidade do Porto, (2017).</t>
  </si>
  <si>
    <t>https://scholar.google.com/scholar?oi=bibs&amp;hl=en&amp;cites=24131741681890210</t>
  </si>
  <si>
    <t>Nerisanu, R.A., Soluții Software pentru Managementul de Proiect, Review of Management &amp; Economic Engineering . 2017, Vol. 16 Issue 3, p538-550</t>
  </si>
  <si>
    <t>https://scholar.google.com/scholar?as_ylo=2017&amp;hl=en&amp;as_sdt=0,5&amp;sciodt=0,5&amp;cites=5825816094882654159&amp;scipsc=</t>
  </si>
  <si>
    <t>https://scholar.google.com/scholar?start=10&amp;hl=en&amp;as_sdt=0,5&amp;sciodt=0,5&amp;cites=2422573471936875620&amp;scipsc=</t>
  </si>
  <si>
    <t>https://scholar.google.com/scholar?start=10&amp;hl=en&amp;as_sdt=0,5&amp;sciodt=0,5&amp;cites=6185209138673394617&amp;scipsc=</t>
  </si>
  <si>
    <t>Baidoc, D.,  Bacali, L., Impact of innovation on sustainable development of organizations, Review of Applied Socio- Economic Research, 4(2), ISSN: 2247-6172</t>
  </si>
  <si>
    <t>https://scholar.google.com/scholar?start=10&amp;hl=en&amp;as_sdt=0,5&amp;sciodt=0,5&amp;cites=6630965663466377735&amp;scipsc=</t>
  </si>
  <si>
    <t>N Cofaru, V Oleksik, A Pascu</t>
  </si>
  <si>
    <t>Finite element simulations regard different alternatives of the single point incremental forming process</t>
  </si>
  <si>
    <t>Michael Miguel Furlanetti Estudo do comportamento das deformações em flanges obtidos pelo processo de estampagem incremental através de elementos finitos e projeto de um suporte modular - TEZA EXTERNA</t>
  </si>
  <si>
    <t>teses.usp.br</t>
  </si>
  <si>
    <t>Cofaru Nicolae</t>
  </si>
  <si>
    <t>E Huzu, I COFARU, N COFARU</t>
  </si>
  <si>
    <t>Modeling and simulation of the knee joint surgery</t>
  </si>
  <si>
    <t>Shavshin Alexandr Sergeevich 3D MODELING IN SURGERY AND TRANSPLANTATIONМеждународный научный журнал «Интернаука» // № 3 (25), 1 т., 2017</t>
  </si>
  <si>
    <t>https://scholar.google.ro/scholar?cites=10408051467920960142&amp;as_sdt=2005&amp;sciodt=0,5&amp;hl=ro</t>
  </si>
  <si>
    <t>ULRICH, COPERNICUS, ETC https://www.inter-nauka.com/en/magazine/multidisciplinarnyy-nauchnyy-zhurnal/indexing/</t>
  </si>
  <si>
    <t>3D MODELING IN SURGERY AND TRANSPLANTATION International Scientific Journal “Internauka” http://www.inter-nauka.com/ УДК: 617-089:004.92, 2017</t>
  </si>
  <si>
    <t>https://www.inter-nauka.com/en/issues/2017/3/2264/</t>
  </si>
  <si>
    <t>Oleksik, V., Pascu, A., Deac, C., Fleaca, R., Roman, M., &amp; Bologa, O.</t>
  </si>
  <si>
    <t>The influence of geometrical parameters on the incremental forming process for knee implants analyzed by numerical simulation. In AIP Conference Proceedings (Vol. 1252, No. 1, pp. 1208-1215), 2010</t>
  </si>
  <si>
    <r>
      <t>Boulila A., Ayadi M., Marzouki S., Bouzidi S. Contribution to a biomedical component production using incremental sheet forming. </t>
    </r>
    <r>
      <rPr>
        <i/>
        <sz val="10"/>
        <color indexed="63"/>
        <rFont val="Arial Narrow"/>
        <family val="2"/>
      </rPr>
      <t>The International Journal of Advanced Manufacturing Technology</t>
    </r>
    <r>
      <rPr>
        <sz val="10"/>
        <color indexed="63"/>
        <rFont val="Arial Narrow"/>
        <family val="2"/>
      </rPr>
      <t>, 1-13, 2017</t>
    </r>
  </si>
  <si>
    <t>https://link.springer.com/article/10.1007/s00170-017-1397-4</t>
  </si>
  <si>
    <t>Oleksik, V., Pascu, A., Deac, C., Fleacă, R., Bologa, O., &amp; Racz, G.</t>
  </si>
  <si>
    <t>Experimental study on the surface quality of the medical implants obtained by single point incremental forming. International Journal of Material Forming, 3(1), 935-938, 2010</t>
  </si>
  <si>
    <r>
      <t>Mulay, A., Ben, B. S., Ismail, S., &amp; Kocanda, A. Experimental investigation and modeling of single point incremental forming for AA5052-H32 aluminum alloy. </t>
    </r>
    <r>
      <rPr>
        <i/>
        <sz val="10"/>
        <color indexed="63"/>
        <rFont val="Arial Narrow"/>
        <family val="2"/>
      </rPr>
      <t>Arabian Journal for Science and Engineering</t>
    </r>
    <r>
      <rPr>
        <sz val="10"/>
        <color indexed="63"/>
        <rFont val="Arial Narrow"/>
        <family val="2"/>
      </rPr>
      <t>, </t>
    </r>
    <r>
      <rPr>
        <i/>
        <sz val="10"/>
        <color indexed="63"/>
        <rFont val="Arial Narrow"/>
        <family val="2"/>
      </rPr>
      <t>42</t>
    </r>
    <r>
      <rPr>
        <sz val="10"/>
        <color indexed="63"/>
        <rFont val="Arial Narrow"/>
        <family val="2"/>
      </rPr>
      <t>(11), 4929-4940, 2017</t>
    </r>
  </si>
  <si>
    <t>WoS, SCOPUS</t>
  </si>
  <si>
    <r>
      <t>Nasulea, D., &amp; Oancea, G. (2017). Incremental deformation: A literature review. In </t>
    </r>
    <r>
      <rPr>
        <i/>
        <sz val="10"/>
        <color indexed="63"/>
        <rFont val="Arial Narrow"/>
        <family val="2"/>
      </rPr>
      <t>MATEC Web of Conferences</t>
    </r>
    <r>
      <rPr>
        <sz val="10"/>
        <color indexed="63"/>
        <rFont val="Arial Narrow"/>
        <family val="2"/>
      </rPr>
      <t> (Vol. 121, p. 03017). EDP Sciences.</t>
    </r>
  </si>
  <si>
    <t>Duse D.M., Duse C.S., Deac C.</t>
  </si>
  <si>
    <r>
      <t>The Quality of Academic Staff: Student Assessment versus an evaluation of the emotional intelligence. In </t>
    </r>
    <r>
      <rPr>
        <i/>
        <sz val="10"/>
        <color indexed="63"/>
        <rFont val="Arial Narrow"/>
        <family val="2"/>
      </rPr>
      <t xml:space="preserve">SEFI conference paper. Rotterdam, </t>
    </r>
    <r>
      <rPr>
        <sz val="10"/>
        <color indexed="63"/>
        <rFont val="Arial Narrow"/>
        <family val="2"/>
      </rPr>
      <t>2009</t>
    </r>
  </si>
  <si>
    <r>
      <t>Lappalainen, P. H. (2017). Stirring up Engineers’ Systems Intelligence: A Case Study of Life-Philosophical Pedagogy. </t>
    </r>
    <r>
      <rPr>
        <i/>
        <sz val="10"/>
        <color indexed="63"/>
        <rFont val="Arial Narrow"/>
        <family val="2"/>
      </rPr>
      <t>International Journal of Engineering Pedagogy (iJEP)</t>
    </r>
    <r>
      <rPr>
        <sz val="10"/>
        <color indexed="63"/>
        <rFont val="Arial Narrow"/>
        <family val="2"/>
      </rPr>
      <t>, </t>
    </r>
    <r>
      <rPr>
        <i/>
        <sz val="10"/>
        <color indexed="63"/>
        <rFont val="Arial Narrow"/>
        <family val="2"/>
      </rPr>
      <t>7</t>
    </r>
    <r>
      <rPr>
        <sz val="10"/>
        <color indexed="63"/>
        <rFont val="Arial Narrow"/>
        <family val="2"/>
      </rPr>
      <t>(3), 61-72.</t>
    </r>
  </si>
  <si>
    <t>http://journals.sfu.ca/onlinejour/index.php/i-jep/article/view/7252</t>
  </si>
  <si>
    <t>Altă bază de date (EBSCO, DOAJ)</t>
  </si>
  <si>
    <t>Delia Bădescu, Vasilica Grigore, Călin Deneş, Mircea Bădescu</t>
  </si>
  <si>
    <t>N Acaralı, T Çıfte - Celal Bayar; Optimization of Solvent Based-Dyes by Using Lady's Mantle and Zinc Borate; Celal Bayar University Journal of Science
Volume 13, Issue 3, p 725-728</t>
  </si>
  <si>
    <t>http://dergipark.gov.tr/download/article-file/345786</t>
  </si>
  <si>
    <t xml:space="preserve"> DOAJ, CiteFactor, OAJI</t>
  </si>
  <si>
    <t>Călin Deneş</t>
  </si>
  <si>
    <t>Dobrotă Dan</t>
  </si>
  <si>
    <t>Adhesion degradation of rubber and steel insert for conveyor belts</t>
  </si>
  <si>
    <t>Gabriel Fedorko, Vieroslav Molnár, Miroslav Dovica, Teodor Tóth, Jana Fabianová, Jan Strohmandl, Hana Neradilová, Matúš Hegedüš, Matúš Beluško, Analysis of defects in carcass of rubber–textile conveyor belts using metrotomography, 
Journal of Industrial Textiles</t>
  </si>
  <si>
    <t>http://journals.sagepub.com/doi/abs/10.1177/1528083717710712</t>
  </si>
  <si>
    <t>Stefanescu Dan Paul, Chivu Oana Roxana, Babis Claudiu, Semenescu Augustin, Gligor Alina, Research on the Economic Organization Environmental Impact, Revista de chimie</t>
  </si>
  <si>
    <t>https://apps.webofknowledge.com/CitedRefList.do?product=WOS&amp;search_mode=CitedRefList&amp;SID=E6gz448iLlwNeFHZS1O&amp;colName=WOS&amp;parentProduct=WOS&amp;parentQid=26&amp;parentDoc=3&amp;recid=WOS:000400731900039&amp;UT=WOS:000400731900039</t>
  </si>
  <si>
    <t>DAN PAUL STEFANESCU, OANA ROXANA CHIVU, CLAUDIU BABIS, AUGUSTIN SEMENESCU, VALENTIN PETRESCU, MADLENA NEN, Research on the Mathematical Model for Developing the Oil
Processing Company Environmental Strategies, Revista de chimie</t>
  </si>
  <si>
    <t>F.Hakamia, A.Pramanika, N.Ridgwaya, A.K.Basakb, Developments of rubber material wear in conveyer belt system, Tribology International</t>
  </si>
  <si>
    <t>https://www.sciencedirect.com/science/article/pii/S0301679X17301275</t>
  </si>
  <si>
    <t>Amza Gheorghe, Dobrotă Dan</t>
  </si>
  <si>
    <t>Risk estimation of air pollution produced by a welded constructions company</t>
  </si>
  <si>
    <t>Amelia Bucur, Gabriela Dobrotă, Camelia Oprean-Stan, Cristina Tănăsescu, Economic and Qualitative Determinants of the World Steel Production, Metals</t>
  </si>
  <si>
    <t>http://www.mdpi.com/2075-4701/7/5/163/htm</t>
  </si>
  <si>
    <t>Amza Gheorghe, Dobrotă Dan, Semenescu Augustin, Iancului D.</t>
  </si>
  <si>
    <t>Researches concerning the ultrasonic energy’s influence over the resistance at extraction of the metallic insertion from the rubber matrix</t>
  </si>
  <si>
    <t>L. AMBRIŠKO, D. MARASOVÁ, M. CEHLÁR</t>
  </si>
  <si>
    <t>https://link.springer.com/article/10.1007/s12034-017-1381-5</t>
  </si>
  <si>
    <t>Some considerations regarding the constitutive equations used during the study of mincing rubber waste without insertion</t>
  </si>
  <si>
    <t>Vulcanization of rubber conveyor belts with metallic insertion using ultrasounds</t>
  </si>
  <si>
    <t xml:space="preserve">Tiezhu Qiao, Xinyu Li, Yusong Pang, Yuxiang Lü, Feng Wang, Baoquan Jin, Research on conditional characteristics vision real-time detection system for conveyor belt longitudinal tear, IET Science, Measurement &amp; Technology </t>
  </si>
  <si>
    <t>http://digital-library.theiet.org/content/journals/10.1049/iet-smt.2017.0100</t>
  </si>
  <si>
    <t>Dobrotă Dan, Valentin Petrescu</t>
  </si>
  <si>
    <t>Modelling of the heat transfer in the process of joining by vulcanisation of conveyor belts</t>
  </si>
  <si>
    <t>Jia L.,  Dai T.,  Xi C.,  Zhang D,  Bayless R.C,  Geological features and H-O-S-Pb isotopes of Au (-Sb-W) deposit in south China's Xuefeng arcuate mineralization belt, Journal of Mines, Metals and Fuels
Volume 65, Issue 12, December 2017, Pages 648-657</t>
  </si>
  <si>
    <t>https://www.scopus.com/record/display.uri?eid=2-s2.0-85041699525&amp;origin=resultslist&amp;sort=plf-f&amp;src=s&amp;citedAuthorId=13411215900&amp;imp=t&amp;sid=191df177ad488d46ce0d2f0d02a7479f&amp;sot=cite&amp;sdt=cite&amp;cluster=scopubyr%2c%222017%22%2ct&amp;sl=0&amp;relpos=2&amp;citeCnt=0&amp;searchTerm=</t>
  </si>
  <si>
    <t>Manas D.,  Dobransky J.,  Chvatalova L., Mechanical properties of surface layer of unfilled polypropylene, MATEC Web of Conferences
Volume 125, 4 October 2017, Article number 02045</t>
  </si>
  <si>
    <t>https://www.scopus.com/record/display.uri?eid=2-s2.0-85032871903&amp;origin=resultslist&amp;sort=plf-f&amp;src=s&amp;citedAuthorId=13411215900&amp;imp=t&amp;sid=191df177ad488d46ce0d2f0d02a7479f&amp;sot=cite&amp;sdt=cite&amp;cluster=scopubyr%2c%222017%22%2ct&amp;sl=0&amp;relpos=3&amp;citeCnt=0&amp;searchTerm=#references</t>
  </si>
  <si>
    <t>Manas D.,  Dobransky J.,  Chvatalova L., Ultra nano-hardness of surface layer of irradiated high-density polyethylene (HDPE), MATEC Web of Conferences
Volume 125, 4 October 2017, Article number 02044</t>
  </si>
  <si>
    <t>https://www.matec-conferences.org/articles/matecconf/abs/2017/39/matecconf_cscc2017_02044/matecconf_cscc2017_02044.html</t>
  </si>
  <si>
    <t>L. AMBRIŠKO, D. MARASOVÁ, M. CEHLÁR, Investigating the tension load of rubber composites by impact dynamic testing, Bulletin of Materials Science</t>
  </si>
  <si>
    <t>Rontescu C., Cicic T. D., Amza CG,  Chivu O., Dobrota D.</t>
  </si>
  <si>
    <t>CHOOSING THE OPTIMUM MATERIAL FOR MAKING A BICYCLE FRAME</t>
  </si>
  <si>
    <t>Kuzmić, Nikola (2017) Konstrukcija okvira za brdski bicikl. = Frame design for a mountain bike. Master's thesis (Bologna) , Sveučilište u Zagrebu, Fakultet strojarstva i brodogradnje</t>
  </si>
  <si>
    <t>http://repozitorij.fsb.hr/7830/</t>
  </si>
  <si>
    <t>google academic</t>
  </si>
  <si>
    <t xml:space="preserve">Xavier Chiementin, Samuel Crequy, Robin Feron, Marcela Munera, Ellie Abdi, Thomas Provot and Redha Taiar, Contribution of Bamboo for Vibratory Comfort in Biomechanics, Moulin de la Housse, Université de Reims Champagne Ardenne, Reims, France IN’BO, ZA Les Bouleaux, Les Voivres,  of Cycling, </t>
  </si>
  <si>
    <t>//www.semanticscholar.org/paper/Contribution-of-Bamboo-for-Vibratory-Comfort-in-Bi-Chiementin-Crequy/0e84db8a3b1779d3859f362664be45517fe1b636</t>
  </si>
  <si>
    <t xml:space="preserve">Lin Chien-Cheng, Huang Song-Jeng, Liu Chi-Chia, Structural analysis and optimization of bicycle frame designs, ADVANCES IN MECHANICAL ENGINEERING
Volume: 9
Issue: 12
Article Number: 1687814017739513
DOI: 10.1177/1687814017739513
Published: DEC 16 2017
</t>
  </si>
  <si>
    <t>http://journals.sagepub.com/doi/abs/10.1177/1687814017739513</t>
  </si>
  <si>
    <t>Ciofu Florin, Alin Niota, Dan Dobrota</t>
  </si>
  <si>
    <t>Welds in the duplex stainless steel</t>
  </si>
  <si>
    <t xml:space="preserve">Ahmet MAVİ,  Gültekin UZUN, Dubleks 1.4462 Paslanmaz Çeliğin Tornalanmasında Kesme Parametrelerinin
İşlenebilirlik Üzerine Etkisi, GU J Sci, Part C, 5(3): 177-184 (2017)
</t>
  </si>
  <si>
    <t>http://dergipark.gov.tr/download/article-file/341514</t>
  </si>
  <si>
    <t xml:space="preserve">Ahmet MAVİ , Gültekin UZUN, Dubleks 1.4462 Paslanmaz Çeliğin Tornalanmasında Kesme Parametrelerinin İşlenebilirlik Üzerine Etkisi, Yıl 2017, Cilt 5, Sayı 3, Sayfalar 177 - 184
</t>
  </si>
  <si>
    <t>http://dergipark.gov.tr/http-gujsc-gazi-edu-tr/issue/31140/293145</t>
  </si>
  <si>
    <t>Dan Dobrora, Florin Dobrota, Valentin Petrescu, Mihai Aurel Titu</t>
  </si>
  <si>
    <t>The Analysis of the Homogeneity of Chemical Composition in Castings Made of Bronze with Tin</t>
  </si>
  <si>
    <t>Msallamová, Šárka; Šálková, Kateřina; Fousová, Michaela; Dvorský, Drahomír; Jiřík, Jaroslav; Šálková, Tereza; Hiltscher, Tomáš; Hlásek, Daniel; John, Jan; Pták, Martin; Dohnal, Jiří; Jáně, Zdeněk, Material Investigation of Bronze Artefacts from the Late Bronze Age, Materials Science Forum . 2017, Vol. 891, p602-607. 6p</t>
  </si>
  <si>
    <t>http://web.b.ebscohost.com/abstract?direct=true&amp;profile=ehost&amp;scope=site&amp;authtype=crawler&amp;jrnl=16629752&amp;AN=122146563&amp;h=W1NmieN2jAqvDWPI2eJx4IWX5Qn%2f4SAPxAVUmgM5sbrsOQc7HFpbrRBaUA1wT2Ur%2bOYbld7fypq8%2bEO7AncHIg%3d%3d&amp;crl=c&amp;resultNs=AdminWebAuth&amp;resultLocal=ErrCrlNotAuth&amp;crlhashurl=login.aspx%3fdirect%3dtrue%26profile%3dehost%26scope%3dsite%26authtype%3dcrawler%26jrnl%3d16629752%26AN%3d122146563</t>
  </si>
  <si>
    <t>Dan Dobrota, Mihail Aurel Titu, Florin Dobrita, Valentin Petrescu, Valentin Petrescu</t>
  </si>
  <si>
    <t>The Analysis of Homogeneity of the Chemical Composition in Castings Made of Aluminum Alloy</t>
  </si>
  <si>
    <t xml:space="preserve">Achitei, Dragos Cristian; Minciuna, Mirabela Georgiana; Sandu, Andrei Victor, Homogenity - Behavior of Al-Mg Alloy Subjected To Thermal Processing, ADVANCED MATERIALS </t>
  </si>
  <si>
    <t>http://aip.scitation.org/doi/abs/10.1063/1.4983791</t>
  </si>
  <si>
    <t>Hayriye ERTEK EMRE, Ramazan KAÇAR, Ahmet BÜLBÜL, Berkay MANİSALI, AISI 316L-AISI 2205 FARKLI PASLANMAZ ÇELİK ÇİFTİNİN KAYNAK KABİLİYETİ, Ömer Halisdemir Üniversitesi Mühendislik Bilimleri Dergisi, Cilt 6, Sayı 1, (2017), 244-256
Omer Halisdemir University Journal of Engineering Sciences, Volume 6, Number 1, (2017), 244-256</t>
  </si>
  <si>
    <t>http://dergi.nigde.edu.tr/index.php/muhendislikdergisi/article/view/1242</t>
  </si>
  <si>
    <r>
      <t>Pop Alexandra-Mihaela, Dumitrascu D Danut</t>
    </r>
    <r>
      <rPr>
        <sz val="10"/>
        <color indexed="8"/>
        <rFont val="Arial Narrow"/>
        <family val="2"/>
      </rPr>
      <t xml:space="preserve">, </t>
    </r>
  </si>
  <si>
    <t>The Measurement and Evaluation of the Internal Communication Process in Project Management,</t>
  </si>
  <si>
    <t>Martin, Deborah Lee. Exploring the Strategies a Project Manager Needs to Remove Barriers Between Project Leaders and the Systems Engineering Teams. 2017. PhD Thesis. Colorado Technical University.</t>
  </si>
  <si>
    <t>http://search.proquest.com/openview/946b0be95c9089a0a5d3297418be8a7b/1?pq-origsite=gscholar&amp;cbl=18750&amp;diss=y</t>
  </si>
  <si>
    <t>Dumitrascu D Danut</t>
  </si>
  <si>
    <t>Balaban M., Dadarlat A., Dumitrascu, D.,</t>
  </si>
  <si>
    <t>Integrated systems for planning and resources management in companies The Annals of the University of Oradea, 2014</t>
  </si>
  <si>
    <t>Mändmets, Gaida, Eesti kaubandusettevõtete vajadused majandustarkvarale. 2017. PhD Thesis. Tartu Ülikool.</t>
  </si>
  <si>
    <t>http://dspace.ut.ee/bitstream/handle/10062/57878/mandmets_gaida.pdf</t>
  </si>
  <si>
    <t>Wongjinda, C., Ussahawanitichakit, P., &amp; Janjarasjit, S. (2017). Managerial Accounting Control Orientation and Firm Performance: An Empirical Investigation of Garment Manufacturing Businesses in Thailand. AU-GSB e-JOURNAL, 9(2), 3</t>
  </si>
  <si>
    <t>http://search.proquest.com/openview/76db5594b64ea71682c526a654fd2a1f/1?pq-origsite=gscholar&amp;cbl=38637</t>
  </si>
  <si>
    <t>Roztocki, Narcyz; Soja, Piotr; Weistroffer, Heinz Roland. Enterprise systems in transition economies: research landscape and framework for socioeconomic development. Information Technology for Development, 2017, 1-37.</t>
  </si>
  <si>
    <t>http://www.tandfonline.com/doi/abs/10.1080/02681102.2017.1377148</t>
  </si>
  <si>
    <t>Alexandra-Mihaela Pop, Ioan Pop, D Danuţ Dumitrascu</t>
  </si>
  <si>
    <t>An Analysis Model of the Communication Features in Research Project Management, Revista Economică, vol. 65 nr. 4, 2013</t>
  </si>
  <si>
    <t>Muszyńska, Karolina. "Wzorce zarządzania komunikacją w projekcie." Przegląd Organizacji 4 (2017): 30-40.</t>
  </si>
  <si>
    <t>http://bazekon.icm.edu.pl/bazekon/element/bwmeta1.element.ekon-element-000171472448</t>
  </si>
  <si>
    <t>Levente Bakos, Dănuț Dumitru Dumitrașcu</t>
  </si>
  <si>
    <t>Holonic Crisis Handling Model for Corporate Sustainability</t>
  </si>
  <si>
    <t>JE Kwon, HR Woo, The Impact of Flipped Learning on Cooperative and Competitive Mindsets</t>
  </si>
  <si>
    <t>http://www.mdpi.com/2071-1050/10/1/79</t>
  </si>
  <si>
    <t>Dumitrascu, D.D, Popovici, E.,  Vrinceanu, N. Humelnicu, D.b, Ouerfelli (Univ. din Tunis), N.c, Prepelita, R.I., Gradinaru, I.</t>
  </si>
  <si>
    <t>Materiale Plastice, Volume 54, Issue 3, September 2017, Pages 589-592</t>
  </si>
  <si>
    <t>https://www.scopus.com/sourceid/14217?origin=recordpage</t>
  </si>
  <si>
    <t>Dumitrascu, D.D, Popovici, E.,  Vrinceanu, N. Humelnicu, D.b, Ouerfelli, N.c, Prepelita, R.I., Gradinaru, I.</t>
  </si>
  <si>
    <t>Revista de Chimie Volume 68, Issue 7, 2017, Pages 1632-1635</t>
  </si>
  <si>
    <t>https://www.scopus.com/sourceid/21496?origin=recordpage</t>
  </si>
  <si>
    <t>Revista de Chimie Volume 68, Issue 7, 2017, Pages 1568-1572</t>
  </si>
  <si>
    <t>Postolache, P., Petrescu, V., Dumitrascu, D.D., Rimbu, C.,Vrînceanu, N., Cipaian, C.R.</t>
  </si>
  <si>
    <t>Research Regarding a Correlation Core–Shell Morphology–Thermal Stability of Silica–Silver Nanoparticles</t>
  </si>
  <si>
    <t>Materiale Plastice Volume 54, Issue 3, September 2017, Pages 581-585</t>
  </si>
  <si>
    <t>Computational and Mathematical Methods in Medicine, Volume 2017, 2017, Article number 5748273</t>
  </si>
  <si>
    <t>https://www.scopus.com/sourceid/11000153760?origin=recordpage</t>
  </si>
  <si>
    <t>The impacts of industrial processing of oil on soil quality, Revista de Chimie, Vol. 68, nr.1, ISSN: 0034-7752, pg.111-115, 2017</t>
  </si>
  <si>
    <r>
      <t xml:space="preserve">Stefanescu, D.P., </t>
    </r>
    <r>
      <rPr>
        <i/>
        <sz val="10"/>
        <rFont val="Arial Narrow"/>
        <family val="2"/>
      </rPr>
      <t>Different methods of gas dehydration-compared analysis on real casuistry, Revista de Chimie, Vol. 68, nr.9, ISSN: 0034-7752, pg.2117-2121 2017</t>
    </r>
  </si>
  <si>
    <t>https://www.scopus.com/record/display.uri?eid=2-s2.0-85032441874&amp;origin=resultslist&amp;sort=plf-f&amp;cite=2-s2.0-85019492388&amp;src=s&amp;imp=t&amp;sid=9b6c086a548f3d0bebf4fe4b93d2baf1&amp;sot=cite&amp;sdt=a&amp;sl=0&amp;relpos=0&amp;citeCnt=0&amp;searchTerm=</t>
  </si>
  <si>
    <t>Gligor M.A.</t>
  </si>
  <si>
    <r>
      <rPr>
        <i/>
        <sz val="10"/>
        <rFont val="Arial Narrow"/>
        <family val="2"/>
      </rPr>
      <t>Assessing the explosion risk in a natural gas regulating and metering station and usage of a modern software for indicating areas with explosion hazard</t>
    </r>
    <r>
      <rPr>
        <sz val="8"/>
        <color indexed="8"/>
        <rFont val="Times New Roman"/>
        <family val="1"/>
      </rPr>
      <t xml:space="preserve">, </t>
    </r>
    <r>
      <rPr>
        <sz val="10"/>
        <color indexed="8"/>
        <rFont val="Arial Narrow"/>
        <family val="2"/>
      </rPr>
      <t>Buletinul Universităţii Petrol-Gaze din Ploieşti, Seria Tehnică Vol. LXVI, Nr. 4/2015, ISSN (Online) 2247-8574, ISSN-L 1224-8495, pg. 55-60, 2015</t>
    </r>
  </si>
  <si>
    <r>
      <t xml:space="preserve">Deac Cristian, </t>
    </r>
    <r>
      <rPr>
        <i/>
        <sz val="10"/>
        <rFont val="Arial Narrow"/>
        <family val="2"/>
      </rPr>
      <t>Characteristics and Application of Technical Materials</t>
    </r>
    <r>
      <rPr>
        <sz val="10"/>
        <rFont val="Arial Narrow"/>
        <family val="2"/>
      </rPr>
      <t>, Editura Universității ”Lucian Blaga” din Sibiu, 2017, ISBN 978-606-12-1488-4</t>
    </r>
  </si>
  <si>
    <t>carte în format tipărit</t>
  </si>
  <si>
    <t>carte</t>
  </si>
  <si>
    <t>Bibu M., Gligor A.</t>
  </si>
  <si>
    <r>
      <rPr>
        <i/>
        <sz val="10"/>
        <rFont val="Arial Narrow"/>
        <family val="2"/>
      </rPr>
      <t>Research Referring to Plasma Nitriding of some Construction Alloy Steel,</t>
    </r>
    <r>
      <rPr>
        <i/>
        <sz val="12"/>
        <color indexed="8"/>
        <rFont val="Times New Roman"/>
        <family val="1"/>
      </rPr>
      <t xml:space="preserve"> </t>
    </r>
    <r>
      <rPr>
        <sz val="10"/>
        <color indexed="8"/>
        <rFont val="Arial Narrow"/>
        <family val="2"/>
      </rPr>
      <t>Acta Universitatis Cibiniensis, Technical Series, vol. LVI, ISSN 1583-7149,  pg. 7-12, 2008</t>
    </r>
  </si>
  <si>
    <t>Florea M., Gligor A.</t>
  </si>
  <si>
    <r>
      <rPr>
        <i/>
        <sz val="10"/>
        <rFont val="Arial Narrow"/>
        <family val="2"/>
      </rPr>
      <t>Biodegradable Solid Foaming Product for the Evacuation of Water from Natural Gas Wells</t>
    </r>
    <r>
      <rPr>
        <sz val="8"/>
        <color indexed="8"/>
        <rFont val="Times New Roman"/>
        <family val="1"/>
      </rPr>
      <t xml:space="preserve">, </t>
    </r>
    <r>
      <rPr>
        <sz val="10"/>
        <color indexed="8"/>
        <rFont val="Arial Narrow"/>
        <family val="2"/>
      </rPr>
      <t>Buletinul Universităţii Petrol-Gaze din Ploieşti, Seria Tehnică Vol. LXVI, Nr. 4/2015, ISSN (Online) 2247-8574, ISSN-L 1224-8495, pg. 9-14, 2015</t>
    </r>
  </si>
  <si>
    <t>Petrescu V., Popescu F. (Continental), Gligor A.</t>
  </si>
  <si>
    <r>
      <rPr>
        <i/>
        <sz val="10"/>
        <color indexed="8"/>
        <rFont val="Arial Narrow"/>
        <family val="2"/>
      </rPr>
      <t>Blast Furnace in Engineering Education</t>
    </r>
    <r>
      <rPr>
        <sz val="10"/>
        <color indexed="8"/>
        <rFont val="Arial Narrow"/>
        <family val="2"/>
      </rPr>
      <t>, Conference Proceedings Balkan Region Conference on Engineering Education&amp;MSE, ISSN 1843-6730, pg. 139-142, 2012</t>
    </r>
  </si>
  <si>
    <t>Petrescu V., Nemeș T., Bibu M., Gligor A., Ciudin R. (University of Wismar, Germany)</t>
  </si>
  <si>
    <r>
      <rPr>
        <i/>
        <sz val="10"/>
        <color indexed="8"/>
        <rFont val="Arial Narrow"/>
        <family val="2"/>
      </rPr>
      <t>The Parameters' Influence on the Characteristics of the EDM Process Applied to G-Type Hard Alloys</t>
    </r>
    <r>
      <rPr>
        <sz val="10"/>
        <color indexed="8"/>
        <rFont val="Arial Narrow"/>
        <family val="2"/>
      </rPr>
      <t>, Annals of DAAAM for 2010 &amp; Proceedings of the 21st International DAAAM Symposium, Published by DAAAM International, Vienna, Austria, ISBN 978-3-901509-73-5, ISSN 1726-9679, pg. 339-340, 2010</t>
    </r>
  </si>
  <si>
    <t>Stoica A., Gligor M.A., Feier D.A. (E.on Gaz)</t>
  </si>
  <si>
    <r>
      <t>Aparate de măsură şi control în industria gazelor naturale</t>
    </r>
    <r>
      <rPr>
        <sz val="10"/>
        <color indexed="63"/>
        <rFont val="Arial Narrow"/>
        <family val="2"/>
      </rPr>
      <t>, Editura Universităţii "Lucian Blaga", ISBN 978-606-12-1304-7, 2016</t>
    </r>
  </si>
  <si>
    <t>Grecu Valentin (ULBS) &amp; Nagore Ipina (Mondragon University)</t>
  </si>
  <si>
    <t>The Sustainable University–A Model for the Sustainable Organization</t>
  </si>
  <si>
    <t>MORĂRESCU, C. (2017). Applying A Strategic Vision To Create A Sustainable Management For The 21’St Century., conference.management.ase.ro, PROCEEDINGS OF THE 11th INTERNATIONAL MANAGEMENT CONFERENCE “The Role of Management in the Economic Paradigm of the XXIst Century” November 2nd - 4th, 2017, BUCHAREST, ROMANIA, pp579-585</t>
  </si>
  <si>
    <t>http://conference.management.ase.ro/archives/2017/pdf/3_13.pdf</t>
  </si>
  <si>
    <t>Grecu Valentin</t>
  </si>
  <si>
    <t>Kolb, M., Fröhlich, L., &amp; Schmidpeter, R. (2017). Implementing sustainability as the new normal: Responsible management education–From a private business school's perspective. The International Journal of Management Education, 15(2), 280-292.</t>
  </si>
  <si>
    <t>https://apps.webofknowledge.com/full_record.do?product=WOS&amp;search_mode=GeneralSearch&amp;qid=10&amp;SID=E2p7qcZbRXfirUgx3iW&amp;page=1&amp;doc=1</t>
  </si>
  <si>
    <t>T Morar (UPT), V Grecu (ULBS), I Costescu (UPT)</t>
  </si>
  <si>
    <t>Administration's Role in Managing Urban Pedestrian Accessibility</t>
  </si>
  <si>
    <t>Malik, I. A., Alwi, S. K. K., &amp; Gul, N. (2017). a survey to understand People Perception of Pedestrian bridges usage on shahrah-e-Faisal road, Karachi-Pakistan. New Horizons, 11(1), 111.</t>
  </si>
  <si>
    <t>https://search.proquest.com/openview/6abcceab31a66d52ca445e0a1c23a83c/1?pq-origsite=gscholar&amp;cbl=616520</t>
  </si>
  <si>
    <t>AM RUS (GM), MV ZERBES (ULBS), CV KIFOR (ULBS), CG RUS (AFT), V GRECU (ULBS)</t>
  </si>
  <si>
    <t>PROCESS IMPROVEMENT USING DMAIC METHODOLOGY IN AUTOMOTIVE INDUSTRY. CASE STUDY.</t>
  </si>
  <si>
    <t>Zevallos Donoso, Roberto José. Identificación e implementación de oportunidades de mejora para el desarrollo de un sistema de control de costos, para el taller de colisiones de Proauto CA. BS thesis. Quito, 2017.</t>
  </si>
  <si>
    <t>http://192.188.53.14/handle/23000/6640</t>
  </si>
  <si>
    <t>M Ţuţurea (-), D Miricescu(ULBS), GM Moraru(ULBS), V Grecu (ULBS)</t>
  </si>
  <si>
    <t>Leadership în organizaţii</t>
  </si>
  <si>
    <t>Jaradat, M., &amp; Mashhour, A. R. (2017). Strategic Leadership. Ovidius University Annals, Economic Sciences Series, 17(1), 325-329.</t>
  </si>
  <si>
    <t>http://stec.univ-ovidius.ro/html/anale/ENG/2017/Section-IV/11.pdf</t>
  </si>
  <si>
    <t>Inţă M., Muntean Achim</t>
  </si>
  <si>
    <t>Researchs on reliability of urban passenger transport in sibiu</t>
  </si>
  <si>
    <t>A STOCHASTIC APPROACH TO EVALUATE THE RELIABILITY OF URBAN PASSENGER TRANSPORTATION SERVICES
D. Kopytkov, Ph. D. (Eng.)</t>
  </si>
  <si>
    <t>https://cyberleninka.ru/article/v/a-stochastic-approach-to-evaluate-the-reliability-of-urban-passenger-transportation-services</t>
  </si>
  <si>
    <t>Chiliban, B; Chiliban, M; Inta, M</t>
  </si>
  <si>
    <t>JA Doshi, D Desai Overview of automotive core tools: Applications and benefits, Journal of The Institution of Engineers (India): Series C, , Volume 98, Issue 4, pp 515–526, 2017</t>
  </si>
  <si>
    <t>https://link.springer.com/article/10.1007%2Fs40032-016-0288-z</t>
  </si>
  <si>
    <t xml:space="preserve">C Pinho, L Mendes, IT in lean-based manufacturing industries: systematic literature review and research issues, International Journal of Production Research, pp.1-17, 2017 </t>
  </si>
  <si>
    <t>https://www.tandfonline.com/doi/full/10.1080/00207543.2017.1384585</t>
  </si>
  <si>
    <t>Muntean, A., Inta, M., Stroila, I. A</t>
  </si>
  <si>
    <t>A Study on Improving Logistics in a Production Enterprise in the Automotive Domain</t>
  </si>
  <si>
    <t>Hrušecká, D., Pivnička, M, Borges Lopes. Logistics management as a system constraint. Polish Journal of Management Studies, Volume 15, Issue 1, 2017, Pages 76-87</t>
  </si>
  <si>
    <t>http://yadda.icm.edu.pl/yadda/element/bwmeta1.element.baztech-a1b5f487-140d-4b5c-9ac3-9ead225b55e9</t>
  </si>
  <si>
    <t xml:space="preserve">Inţă M., Muntean, A. </t>
  </si>
  <si>
    <t>Application of lean principles to optimize production. Case study-Connectors department of the harting company</t>
  </si>
  <si>
    <t>Kovács, G. Application of lean methods for improvement of manufacturing processes Academic Journal of Manufacturing Engineering, Volume 15, Issue 2, 2017, Pages 31-36</t>
  </si>
  <si>
    <t>http://www.auif.utcluj.ro/images/AJME%202_2017_PDF/L4_31_36</t>
  </si>
  <si>
    <t>Petrescu Valentin, Ciudin Rodica (University of Wismar, Germany), Isarie Claudiu, Cioca  Lucian Ionel, Trif Bogdan (APM Sibiu), Nederita Victor</t>
  </si>
  <si>
    <t>Banica Alexandru Bobric Elena Diana, Cazacu Marius Mihai, Timofte Adrian, Gurlui Silviu, Breaban Iuliana Gabriela, INTEGRATED ASSESSMENT OF EXPOSURE TO TRAFFIC-RELATED AIR POLLUTION IN IASI CITY, ROMANIA, Environmental Engineering and Management Journal, vol 16, nr. 9, p. 2147-2163, 2017</t>
  </si>
  <si>
    <t>http://www.eemj.icpm.tuiasi.ro/issues/vol16/vol16no9.htm</t>
  </si>
  <si>
    <t>Calamar Angelica-Nicoleta, Gaman George Artur, Pupazan Daniel, Toth Lorand, Kovacs Izabella, ANALYSIS OF ENVIRONMENTAL COMPONENTS BY MONITORING GAS CONCENTRATIONS IN THE ENVIRONMENT, Environmental Engineering and Management Journal, vol 16, nr. 6, p. 1249-1256, 2017</t>
  </si>
  <si>
    <t>Manohar Gunaselvi, Kavuri Suryaprakasa Rao, AN EVOLUTIONARY PATH FOR CONTROL OF AIR POLLUTION FROM ROAD TRANSPORT, Environmental Engineering and Management Journal, vol 16, nr. 1, p. 15-1256, 2017</t>
  </si>
  <si>
    <t>http://www.eemj.icpm.tuiasi.ro/issues/vol16/vol16no1.htm</t>
  </si>
  <si>
    <t>Ciudin, R. (University of Trento); Isarie, C.; Cioca, L.; Petrescu, V.; Nederita, V.; Ranieri, E. (Polytechnic University of Bari)</t>
  </si>
  <si>
    <t>Vacuum waste collection system for an historical city centre</t>
  </si>
  <si>
    <t xml:space="preserve">Popa C.L., Carutasu G.,  Cotet C.E., Carutasu N.L.,  Dobrescu T., Smart city platform development for an automated waste collection system, Sustainability,
Volume 9, Issue 11, 10 November 2017, Article number 2064
</t>
  </si>
  <si>
    <t>http://www.mdpi.com/2071-1050/9/11/2064</t>
  </si>
  <si>
    <t>Aiqin Wang, Linxiu Zhang, Yaojiang Shi, Scott Rozelle , Annie Osborn  and Meredith Yang; Rural Solid Waste Management in China: Status, Problems and Challenges, Sustainability 2017, 9(4), 506; doi:10.3390/su9040506</t>
  </si>
  <si>
    <t>http://www.mdpi.com/2071-1050/9/4/506</t>
  </si>
  <si>
    <t>Ferronato, N., Torretta, V., Ragazzi, M., Rada, E.C., Waste mismanagement in developing countries: A case study of environmental contamination, UPB Scientific Bulletin, Series D: Mechanical Engineering 2017, 79(3), pp. 185-196</t>
  </si>
  <si>
    <t>https://www.scientificbulletin.upb.ro/rev_docs_arhiva/rez6d4_388421.pdf</t>
  </si>
  <si>
    <t>Oprean, Constantin; Kifor, Claudiu Negulescu, Sorin C., Barbat, Boldur E.</t>
  </si>
  <si>
    <t xml:space="preserve">Paradigm shift in engineering education More time is needed </t>
  </si>
  <si>
    <t xml:space="preserve">Boubou, s.a., Why research-informed teaching in engineering education? A review of the evidence, EUROPEAN JOURNAL OF ENGINEERING EDUCATION, Volume: 42 Issue: 3 Pages: 323-335, 2017  </t>
  </si>
  <si>
    <t>http://apps.webofknowledge.com.am.e-nformation.ro/InterService.do?fromPID=WOS&amp;product=UA&amp;toPID=UA&amp;returnLink=http%3a%2f%2fapps.webofknowledge.com%2ffull_record.do%3fhighlighted_tab%3dWOS%26last_prod%3dWOS%26excludeEventConfig%3dExcludeIfFromFullRecPage%26search_mode%3dCitationReport%26qid%3d6%26log_event%3dyes%26product%3dWOS%26SID%3dC2beeeGeBDDEEZgXwE9%26viewType%3dfullRecord%26doc%3d3%26page%3d1&amp;srcDesc=RET2WOS&amp;SID=C2beeeGeBDDEEZgXwE9&amp;qid=12&amp;action=forward&amp;highlighted_tab=UA&amp;last_prod=WOS&amp;excludeEventConfig=ExcludeIfFromFullRecPage&amp;search_mode=CitingArticles&amp;queryNatural=no&amp;doc=1&amp;URL=%2Ffull_record.do%3Fsearch_mode%3DMostRecentCitingArticles%26qid%3D12%26page%3D1%26excludeEventConfig%3DExcludeIfFromMostRecent%26product%3DUA%26SID%3DC2beeeGeBDDEEZgXwE9%26colName%3DWOS%26recordID%3DWOS%3A000402983600008%26doc%3D1</t>
  </si>
  <si>
    <t>Bungau, s.a., Dropout of first year undergraduate students: A case study of engineering students, Balkan Region Conference on Engineering and Business Education
Volume 3, Issue 1, 20 December 2017, Pages 349-356</t>
  </si>
  <si>
    <t>https://www-scopus-com.am.e-nformation.ro/record/display.uri?eid=2-s2.0-85041109271&amp;citeCnt=2_DELIM_2_DELIM_CTODS_904111821_DELIM_1&amp;origin=resultslist&amp;sort=plf-f&amp;refeid=2-s2.0-77957718015&amp;src=s&amp;imp=t&amp;sid=edd769669fe5387bc4fa8bcc24cdbc7e&amp;sot=ctocbw&amp;sdt=a&amp;sl=15&amp;s=PUBYEAR+IS+2017&amp;relpos=0&amp;citeCnt=0&amp;searchTerm=</t>
  </si>
  <si>
    <t>AM Fagateanu, SŞ Nicolaescu, CV Kifor, S Mărginean</t>
  </si>
  <si>
    <t xml:space="preserve">Student Career Management–Private and Public Sector Involvement
</t>
  </si>
  <si>
    <t>https://scholar.google.ro/scholar?oi=bibs&amp;hl=ro&amp;cites=9232063761297810948</t>
  </si>
  <si>
    <t>Rehman, Z. (OMSATS Inst Informat Technol, Dept Comp Sci, Abbottabad, Pakistan) Kifor, CV</t>
  </si>
  <si>
    <t xml:space="preserve">An Ontology to Support Semantic Management of FMEA Knowledge </t>
  </si>
  <si>
    <t xml:space="preserve">Zang, s.a, High-speed Train Control System Big Data Analysis Based on Fuzzy RDF Model and Uncertain Reasoning, NTERNATIONAL JOURNAL OF COMPUTERS COMMUNICATIONS &amp; CONTROL,
Volume: 12 Issue: 4 Pages: 577-591, 2017 </t>
  </si>
  <si>
    <t>http://apps.webofknowledge.com.am.e-nformation.ro/InterService.do?fromPID=WOS&amp;product=UA&amp;toPID=UA&amp;returnLink=http%3a%2f%2fapps.webofknowledge.com%2ffull_record.do%3fhighlighted_tab%3dWOS%26last_prod%3dWOS%26excludeEventConfig%3dExcludeIfFromFullRecPage%26search_mode%3dCitationReport%26qid%3d6%26log_event%3dyes%26product%3dWOS%26SID%3dC2beeeGeBDDEEZgXwE9%26viewType%3dfullRecord%26doc%3d7%26page%3d1&amp;srcDesc=RET2WOS&amp;SID=C2beeeGeBDDEEZgXwE9&amp;qid=16&amp;action=forward&amp;highlighted_tab=UA&amp;last_prod=WOS&amp;excludeEventConfig=ExcludeIfFromFullRecPage&amp;search_mode=CitingArticles&amp;queryNatural=no&amp;doc=1&amp;URL=%2Ffull_record.do%3Fsearch_mode%3DMostRecentCitingArticles%26qid%3D16%26page%3D1%26excludeEventConfig%3DExcludeIfFromMostRecent%26product%3DUA%26SID%3DC2beeeGeBDDEEZgXwE9%26colName%3DWOS%26recordID%3DWOS%3A000405065900010%26doc%3D1</t>
  </si>
  <si>
    <t xml:space="preserve">Pruvost, s.a., Analysis of risk in building life cycle coupling BIM-based energy simulation and semantic modeling, Pruvost, Herve s.a, CREATIVE CONSTRUCTION CONFERENCE 2017, CCC 2017
Procedia Engineering 
Volume: 196 Pages: 1106-1113, 2017 </t>
  </si>
  <si>
    <t xml:space="preserve">Kazunari Hashimoto, s.a, An Ontology-based Validation Approach
to Resolve Conflicts in Manufacturing Design
Process, </t>
  </si>
  <si>
    <t>https://scholar.google.ro/scholar?oi=bibs&amp;hl=ro&amp;cites=6718657599601444474</t>
  </si>
  <si>
    <t xml:space="preserve">Palade, HC; Nicolaescu, SS; Kifor, CV </t>
  </si>
  <si>
    <t>FIN3</t>
  </si>
  <si>
    <t>The Impact of Big Data and Knowledge Management on R&amp;D Projects from Automotive Industry</t>
  </si>
  <si>
    <t>Big data investments in knowledge and non-knowledge intensive firms: what the market tells us, Zhang, Tingting s.a.JOURNAL OF KNOWLEDGE MANAGEMENT 
Volume: 21 Issue: 3 Pages: 623-639 , 2017</t>
  </si>
  <si>
    <t>http://apps.webofknowledge.com.am.e-nformation.ro/full_record.do?product=WOS&amp;search_mode=CitationReport&amp;qid=6&amp;SID=C2beeeGeBDDEEZgXwE9&amp;page=2&amp;doc=12</t>
  </si>
  <si>
    <t>A Schulte, O Bülchmann, Wie Big Data die Rolle des Controllers verändert- Controlling &amp; Management Review, 2016 - Springer</t>
  </si>
  <si>
    <t>https://scholar.google.ro/scholar?oi=bibs&amp;hl=ro&amp;cites=14139189896837136072</t>
  </si>
  <si>
    <t>J BLADH, K HERTZMAN, Big Data and Product Lifecycle Management, publications.lib.chalmers.se</t>
  </si>
  <si>
    <t xml:space="preserve">Kifor, C., Tudor N. </t>
  </si>
  <si>
    <t xml:space="preserve">Quality System for Production Software as Tool for Monitoring and Improving Organization KPIs </t>
  </si>
  <si>
    <t>Nicolae V. s.a, Improvement of the 8D Analysis Through a System Based on the "Internet of Things" Concept Applied in Automotive Industry, s.a., CONAT 2016: INTERNATIONAL CONGRESS OF AUTOMOTIVE AND TRANSPORT ENGINEERING 
Pages: 635-642, 2017</t>
  </si>
  <si>
    <t>http://apps.webofknowledge.com.am.e-nformation.ro/InterService.do?fromPID=WOS&amp;product=UA&amp;toPID=UA&amp;returnLink=http%3a%2f%2fapps.webofknowledge.com%2ffull_record.do%3fhighlighted_tab%3dWOS%26last_prod%3dWOS%26excludeEventConfig%3dExcludeIfFromFullRecPage%26search_mode%3dCitationReport%26qid%3d34%26log_event%3dyes%26product%3dWOS%26SID%3dC2beeeGeBDDEEZgXwE9%26viewType%3dfullRecord%26doc%3d9%26page%3d1&amp;srcDesc=RET2WOS&amp;SID=C2beeeGeBDDEEZgXwE9&amp;qid=35&amp;action=forward&amp;highlighted_tab=UA&amp;last_prod=WOS&amp;excludeEventConfig=ExcludeIfFromFullRecPage&amp;search_mode=CitingArticles&amp;queryNatural=no&amp;doc=1&amp;URL=%2Ffull_record.do%3Fsearch_mode%3DMostRecentCitingArticles%26qid%3D35%26page%3D1%26excludeEventConfig%3DExcludeIfFromMostRecent%26product%3DUA%26SID%3DC2beeeGeBDDEEZgXwE9%26colName%3DWOS%26recordID%3DWOS%3A000390821400070%26doc%3D1</t>
  </si>
  <si>
    <t xml:space="preserve">TD Nguyen, S Nicolaescu, CV Kifor
</t>
  </si>
  <si>
    <t>KPD: An Investigation into the Usability of Knowledge Portal in DMAIC Knowledge Management</t>
  </si>
  <si>
    <t>Popescu D., s.a., FROM SMART PRODUCTS TO SMART MANUFACTURING IN EMERGING ECONOMIES: CHALLENGES AND INSIGHTS FROM THE FURNITURE INDUSTRY, ENGINEERING
and TECHNOLOGY RESEARCH</t>
  </si>
  <si>
    <t>https://scholar.google.ro/scholar?oi=bibs&amp;hl=ro&amp;cites=4380778012640884318</t>
  </si>
  <si>
    <t xml:space="preserve">TD Nguyen,  CV Kifor
</t>
  </si>
  <si>
    <t>The sustainability in a quality improvement model</t>
  </si>
  <si>
    <t>CT Chisita, H Bergenholtz, H Agerbo, A Jerrett… - Statistics, 2009 - repository.up.ac.za, Developing a national library consortium in Zimbabwe</t>
  </si>
  <si>
    <t>https://scholar.google.ro/scholar?oi=bibs&amp;hl=ro&amp;cites=6147925506623650336</t>
  </si>
  <si>
    <t>V Iuga, C. Kifor</t>
  </si>
  <si>
    <t>Human Resources As Risk Factors For Lean Manufacturing Implementation</t>
  </si>
  <si>
    <t>M Farnsworth, Exploring Employee Perceptions of Continuous Improvement Sustainment in Naval Aviation Maintenance, Repair and Overhaul Operations</t>
  </si>
  <si>
    <t>https://scholar.google.ro/scholar?oi=bibs&amp;hl=ro&amp;cites=11539007188287879589</t>
  </si>
  <si>
    <t>G Manescu, C. Kifor</t>
  </si>
  <si>
    <t>Developing A Collaborative Model Specific To The Field Of Defence Based On The Life Cycle Of A Cluster</t>
  </si>
  <si>
    <t xml:space="preserve">VA Shamis, OM Kulikova, SY Neiman, EV Usacheva, Agent modeling of advertising impact on the regional economic cluster lifecycle r-economy.ru
</t>
  </si>
  <si>
    <t>https://scholar.google.ro/scholar?oi=bibs&amp;hl=ro&amp;cites=1662744739035097538</t>
  </si>
  <si>
    <t>AM RUS, MV ZERBES, CV KIFOR, CG RUS, V GRECU</t>
  </si>
  <si>
    <t>RJ Zevallos Donoso, Identificación e implementación de oportunidades de mejora para el desarrollo de un sistema de control de costos, para el taller de colisiones de Proauto CA</t>
  </si>
  <si>
    <t>https://scholar.google.ro/scholar?oi=bibs&amp;hl=ro&amp;cites=6842644000496034189</t>
  </si>
  <si>
    <t>SŞ NICOLAESCU, CV Kifor</t>
  </si>
  <si>
    <t xml:space="preserve">Knowledge Management in Automotive Industry--Steps and Customer Focus.
</t>
  </si>
  <si>
    <t>FC Mușat, FC Mihu, Collaborative Robots and Knowledge Management-A Short Review ACTA Universitatis Cibiniensis, 2017</t>
  </si>
  <si>
    <t>https://scholar.google.ro/scholar?oi=bibs&amp;hl=ro&amp;cites=4895920910598606453</t>
  </si>
  <si>
    <t>AN Farcaş (Proind software), A Curtean-Bănăduc, CV Kifor</t>
  </si>
  <si>
    <t>Ecological assessment as a first step in the evaluation of ecosystem services provided by lotic ecosystems</t>
  </si>
  <si>
    <t xml:space="preserve">MD Gavriletea, Environmental Impacts of Sand Exploitation. Analysis of Sand Market, Sustainability, </t>
  </si>
  <si>
    <t>https://scholar.google.ro/scholar?oi=bibs&amp;hl=ro&amp;cites=12155357792410965782</t>
  </si>
  <si>
    <t>CV Kifor, A Bucur, MA Farooq</t>
  </si>
  <si>
    <t>DEVELOPMENT &amp; IMPLEMENTATION OF SUPPLY CHAIN MANAGEMENT FOCUSING ON PROCUREMENT PROCESSES &amp; SUPPLIERS</t>
  </si>
  <si>
    <t>A Goździewska-Nowicka, Promoting Cooperation in Supply Chain as an Advanced Management Tool,  Journal of Positive Management, 2017</t>
  </si>
  <si>
    <t>https://scholar.google.ro/scholar?oi=bibs&amp;hl=ro&amp;cites=14411026087872403979</t>
  </si>
  <si>
    <t>C Oprean, CV Kifor, O Suciu, C (Compa), Alexe C (Romgaz)</t>
  </si>
  <si>
    <t>Quality Integrated Management</t>
  </si>
  <si>
    <t>PDSO PĂUN, PDSS PĂUN , THE ROLE OF PRICE SUBSTANTIANTION IN PROCUREMENT AND MANAGEMENT OF MATERIAL RESOURCES, http://conferinta.academiacomerciala.ro/</t>
  </si>
  <si>
    <t>https://scholar.google.ro/scholar?oi=bibs&amp;hl=ro&amp;cites=8053731232093318077</t>
  </si>
  <si>
    <t>DO PĂUN, THE IMPORTANCE OF THE MANAGEMENT OF PROCUREMENT AND MATERIAL RESOURCES IN THE QUALITY ASSURANCE PROCESS , THE ROLE OF PRICE SUBSTANTIANTION IN PROCUREMENT AND MANAGEMENT OF MATERIAL RESOURCES, http://conferinta.academiacomerciala.ro/</t>
  </si>
  <si>
    <t>SC Negulescu, CV Kifor, C Oprean</t>
  </si>
  <si>
    <t>Ant colony solving multiple constraints problem: Vehicle route allocation</t>
  </si>
  <si>
    <t>M Patel, D Sharma,  Performance evaluation of artificial ant colony using zone based routing approach in MANET</t>
  </si>
  <si>
    <t>https://scholar.google.ro/scholar?start=10&amp;hl=ro&amp;as_sdt=0,5&amp;sciodt=0,5&amp;cites=8047325429549753142&amp;scipsc=</t>
  </si>
  <si>
    <t>C, oprean, C Kifor</t>
  </si>
  <si>
    <t>Quality management</t>
  </si>
  <si>
    <t>A Bucur, G Dobrotă, C Oprean-Stan, C Tănăsescu, Economic and Qualitative Determinants of the World Steel Production, Metals</t>
  </si>
  <si>
    <t>https://scholar.google.ro/scholar?as_ylo=2017&amp;hl=ro&amp;as_sdt=0,5&amp;sciodt=0,5&amp;cites=2601220005368910480&amp;scipsc=</t>
  </si>
  <si>
    <t>C Kifor, C Oprean</t>
  </si>
  <si>
    <t>Ingineria calităţii: îmbunătăţirea 6 sigma</t>
  </si>
  <si>
    <t>RD Paltan, C Biriș…Comparative study between different methods for the efficiency of the production activity in the wood industry, MATEC Web of …, 2017 -</t>
  </si>
  <si>
    <t>https://scholar.google.ro/scholar?as_ylo=2017&amp;hl=ro&amp;as_sdt=0,5&amp;sciodt=0,5&amp;cites=12733565602386731333&amp;scipsc=</t>
  </si>
  <si>
    <t>MV Iu,ga, LI Rosca, Comparison of problem solving tools in lean organizations, MATEC Web of Conferences, 2017</t>
  </si>
  <si>
    <t>C, oprean, C Kifor, Suciu O (Compa)</t>
  </si>
  <si>
    <t>Managementul integrat al calităţii</t>
  </si>
  <si>
    <t>Z Mihai-Victor, C Lucian-Ionel, The modelling of the improving environmental aspects process and of the associated impacts in industrial organizations</t>
  </si>
  <si>
    <t>https://scholar.google.ro/scholar?as_ylo=2017&amp;hl=ro&amp;as_sdt=0,5&amp;sciodt=0,5&amp;cites=14837594291669221043&amp;scipsc=</t>
  </si>
  <si>
    <t>Lobonț Lucian, Pascu Radu Vasile</t>
  </si>
  <si>
    <t>Premises For Establishing An Integrated Management System In Higher Education Institutions. Case Study:“Lucian Blaga” University Of Sibiu</t>
  </si>
  <si>
    <t>Pedro Domingues, (Department of Production and Systems, School of Engineering, University of Minho, Braga, Portugal)
Paulo Sampaio, (Department of Production and Systems, School of Engineering, University of Minho, Braga, Portugal)
Pedro M. Arezes, (Department of Production and Systems, School of Engineering, University of Minho, Braga, Portugal) Management systems integration: survey results</t>
  </si>
  <si>
    <t>https://www.emeraldinsight.com/doi/abs/10.1108/IJQRM-03-2015-0032</t>
  </si>
  <si>
    <t>https://scholar.google.com/scholar?oi=bibs&amp;hl=ro&amp;cites=8742342279058530510</t>
  </si>
  <si>
    <t>Lobonț Lucian</t>
  </si>
  <si>
    <r>
      <rPr>
        <b/>
        <sz val="10"/>
        <rFont val="Arial Narrow"/>
        <family val="2"/>
        <charset val="238"/>
      </rPr>
      <t>Miricescu D.</t>
    </r>
    <r>
      <rPr>
        <sz val="10"/>
        <rFont val="Arial Narrow"/>
        <family val="2"/>
      </rPr>
      <t>, Văcar A. (ULBS)</t>
    </r>
  </si>
  <si>
    <r>
      <rPr>
        <b/>
        <i/>
        <sz val="10"/>
        <rFont val="Arial Narrow"/>
        <family val="2"/>
        <charset val="238"/>
      </rPr>
      <t>Leadership–A Key Factor to a
Succesful Organization</t>
    </r>
    <r>
      <rPr>
        <sz val="10"/>
        <rFont val="Arial Narrow"/>
        <family val="2"/>
      </rPr>
      <t>–Part II. Procedia Economics and
Finance, 6, pp.430-435.</t>
    </r>
  </si>
  <si>
    <r>
      <rPr>
        <i/>
        <sz val="10"/>
        <rFont val="Arial Narrow"/>
        <family val="2"/>
        <charset val="238"/>
      </rPr>
      <t>Continuous Improvement Programs and the key elements
characterizing their Sustainability, a first attempt</t>
    </r>
    <r>
      <rPr>
        <sz val="10"/>
        <rFont val="Arial Narrow"/>
        <family val="2"/>
      </rPr>
      <t>, ORLANDO CHIRINOS, MAGALI PRALUS, GEORGES HABCHI, ZAHIR MESSAOUDENE, 12th
International Conference on Industrial Engineering, CIGI2017, May 2017, Compiègne, France. &lt;hal01647182&gt;</t>
    </r>
  </si>
  <si>
    <t>https://hal.archives-ouvertes.fr/hal-01647182/document</t>
  </si>
  <si>
    <t>Google Scholar                       Research Gate</t>
  </si>
  <si>
    <r>
      <t xml:space="preserve">Popa, D. (ULBS), </t>
    </r>
    <r>
      <rPr>
        <b/>
        <sz val="10"/>
        <rFont val="Arial Narrow"/>
        <family val="2"/>
        <charset val="238"/>
      </rPr>
      <t>Miricescu, D.</t>
    </r>
  </si>
  <si>
    <r>
      <rPr>
        <b/>
        <i/>
        <sz val="10"/>
        <rFont val="Arial Narrow"/>
        <family val="2"/>
        <charset val="238"/>
      </rPr>
      <t>Identification of strategic actions and types of
strategies adopted by SMEs in Sibiu county</t>
    </r>
    <r>
      <rPr>
        <sz val="10"/>
        <rFont val="Arial Narrow"/>
        <family val="2"/>
      </rPr>
      <t>. Review of Management and
Economic Engineering, 14, 279-296. Retrieved from http://www.rmee.org/</t>
    </r>
  </si>
  <si>
    <r>
      <rPr>
        <i/>
        <sz val="10"/>
        <rFont val="Arial Narrow"/>
        <family val="2"/>
        <charset val="238"/>
      </rPr>
      <t>Developing Small and Medium Enterprises in the
Nigerian Oil and Gas Sector</t>
    </r>
    <r>
      <rPr>
        <sz val="10"/>
        <rFont val="Arial Narrow"/>
        <family val="2"/>
      </rPr>
      <t xml:space="preserve">, Blessing Ejiro Inubiwon,
Walden University </t>
    </r>
  </si>
  <si>
    <t>http://scholarworks.waldenu.edu/cgi/viewcontent.cgi?article=4554&amp;context=dissertations</t>
  </si>
  <si>
    <t xml:space="preserve">Google Scholar                       </t>
  </si>
  <si>
    <t>Linking Effective Project Management to Business Strategy in Oil and Gas Industry through Decision-making Processes,  
Adeleke Adeyinka, Northcentral University, 2017.; Publication Number: AAT 10605776; ISBN: 9780355333527, San Diego, California
June 2017</t>
  </si>
  <si>
    <t>https://search.proquest.com/openview/8ef32483b30f50115319d7d1bc62bf17/1.pdf?pq-origsite=gscholar&amp;cbl=18750&amp;diss=y</t>
  </si>
  <si>
    <t>Google Scholar                       ProQuest</t>
  </si>
  <si>
    <r>
      <t xml:space="preserve">Țuțurea, M. (ULBS), </t>
    </r>
    <r>
      <rPr>
        <b/>
        <sz val="10"/>
        <rFont val="Arial Narrow"/>
        <family val="2"/>
        <charset val="238"/>
      </rPr>
      <t>Miricescu, D.</t>
    </r>
    <r>
      <rPr>
        <sz val="10"/>
        <rFont val="Arial Narrow"/>
        <family val="2"/>
      </rPr>
      <t>, Moraru, G.M. (ULBS), Grecu, V. (ULBS)</t>
    </r>
  </si>
  <si>
    <r>
      <t xml:space="preserve">2010, </t>
    </r>
    <r>
      <rPr>
        <b/>
        <i/>
        <sz val="10"/>
        <rFont val="Arial Narrow"/>
        <family val="2"/>
        <charset val="238"/>
      </rPr>
      <t>Leadership în organizații</t>
    </r>
    <r>
      <rPr>
        <sz val="10"/>
        <rFont val="Arial Narrow"/>
        <family val="2"/>
      </rPr>
      <t>, Editura Universității „Lucian Blaga”, Sibiu</t>
    </r>
  </si>
  <si>
    <r>
      <rPr>
        <i/>
        <sz val="10"/>
        <rFont val="Arial Narrow"/>
        <family val="2"/>
        <charset val="238"/>
      </rPr>
      <t>Strategic Leadership</t>
    </r>
    <r>
      <rPr>
        <sz val="10"/>
        <rFont val="Arial Narrow"/>
        <family val="2"/>
      </rPr>
      <t>, Mohammad Jaradat, Al-Rabie Mashhour, “Ovidius” University Annals, Economic Sciences Series
Volume XVII, Issue 1 /2017</t>
    </r>
  </si>
  <si>
    <t xml:space="preserve">Google Scholar  </t>
  </si>
  <si>
    <r>
      <rPr>
        <b/>
        <sz val="10"/>
        <rFont val="Arial Narrow"/>
        <family val="2"/>
        <charset val="238"/>
      </rPr>
      <t>Miricescu D.,</t>
    </r>
    <r>
      <rPr>
        <sz val="10"/>
        <rFont val="Arial Narrow"/>
        <family val="2"/>
      </rPr>
      <t xml:space="preserve"> Heinisch M. (MHI lngenieurgesellschaft mbH)</t>
    </r>
  </si>
  <si>
    <r>
      <rPr>
        <b/>
        <i/>
        <sz val="10"/>
        <rFont val="Arial Narrow"/>
        <family val="2"/>
        <charset val="238"/>
      </rPr>
      <t>Analysis On The Processing Time Reduction For An Automotive Industry Production Flow</t>
    </r>
    <r>
      <rPr>
        <sz val="10"/>
        <rFont val="Arial Narrow"/>
        <family val="2"/>
      </rPr>
      <t>, Academic Journal of Manufacturing Engineering (Editura Politehnica), vol. 12, nr. 4, 2014, pag. 60 – 70</t>
    </r>
  </si>
  <si>
    <r>
      <rPr>
        <i/>
        <sz val="10"/>
        <rFont val="Arial Narrow"/>
        <family val="2"/>
        <charset val="238"/>
      </rPr>
      <t>LEAN APPLICATIONS: A SURVEY OF PUBLICATIONS WITH RESPECT TO SOUTH AFRICAN INDUSTRY</t>
    </r>
    <r>
      <rPr>
        <sz val="10"/>
        <rFont val="Arial Narrow"/>
        <family val="2"/>
      </rPr>
      <t>, R.A. Dondofema, S. Matope, G. Akdogan, South African Journal of Industrial Engineering May 2017 Vol 28(1), pp 103-113, DOI 
http://dx.doi.org/10.7166/28-1-1660</t>
    </r>
  </si>
  <si>
    <t xml:space="preserve">http://sajie.journals.ac.za/pub/article/view/1660/768 </t>
  </si>
  <si>
    <t>SCOPUS                                     Google Scholar                       Research Gate</t>
  </si>
  <si>
    <t>Miricescu D.</t>
  </si>
  <si>
    <r>
      <rPr>
        <b/>
        <i/>
        <sz val="10"/>
        <rFont val="Arial Narrow"/>
        <family val="2"/>
        <charset val="238"/>
      </rPr>
      <t>Follower - leader relation and its influence on teams' efficiency</t>
    </r>
    <r>
      <rPr>
        <sz val="10"/>
        <rFont val="Arial Narrow"/>
        <family val="2"/>
      </rPr>
      <t>, Review of Management and Economic Engineering, vol. 14, Issue1(55), 2015, pag. 65 - 77</t>
    </r>
  </si>
  <si>
    <r>
      <rPr>
        <i/>
        <sz val="10"/>
        <rFont val="Arial Narrow"/>
        <family val="2"/>
        <charset val="238"/>
      </rPr>
      <t>Exploring Ubuntu in Leadership perceptions among South African construction professionals,</t>
    </r>
    <r>
      <rPr>
        <sz val="10"/>
        <rFont val="Arial Narrow"/>
        <family val="2"/>
      </rPr>
      <t xml:space="preserve"> Milisani Manasoe, Gordon Institute of Business Science, University of Pretoria</t>
    </r>
  </si>
  <si>
    <t>https://repository.up.ac.za/handle/2263/59866</t>
  </si>
  <si>
    <r>
      <rPr>
        <i/>
        <sz val="10"/>
        <rFont val="Arial Narrow"/>
        <family val="2"/>
        <charset val="238"/>
      </rPr>
      <t>An integrative approach of the marketing
research and benchmarking</t>
    </r>
    <r>
      <rPr>
        <sz val="10"/>
        <rFont val="Arial Narrow"/>
        <family val="2"/>
        <charset val="238"/>
      </rPr>
      <t>, Gina-Maria Moraru, MATEC Web of Conferences 121, 07014 (2017), MSE 2017, DOI: 10.1051/matecconf/2017121
7014</t>
    </r>
  </si>
  <si>
    <t>https://www.matec-conferences.org/articles/matecconf/abs/2017/35/matecconf_mse2017_07014/matecconf_mse2017_07014.html</t>
  </si>
  <si>
    <r>
      <rPr>
        <sz val="10"/>
        <rFont val="Arial Narrow"/>
        <family val="2"/>
        <charset val="238"/>
      </rPr>
      <t xml:space="preserve">Ştefan, S.C.; Giurgiu, A.; Abrudan, M.M.; </t>
    </r>
    <r>
      <rPr>
        <b/>
        <sz val="10"/>
        <rFont val="Arial Narrow"/>
        <family val="2"/>
        <charset val="238"/>
      </rPr>
      <t>Miricescu, D.</t>
    </r>
    <r>
      <rPr>
        <sz val="10"/>
        <rFont val="Arial Narrow"/>
        <family val="2"/>
        <charset val="238"/>
      </rPr>
      <t>; Vlasceanu, C.</t>
    </r>
  </si>
  <si>
    <r>
      <rPr>
        <b/>
        <i/>
        <sz val="10"/>
        <rFont val="Arial Narrow"/>
        <family val="2"/>
        <charset val="238"/>
      </rPr>
      <t>Why T&amp;C companies need to develop
global strategies?,</t>
    </r>
    <r>
      <rPr>
        <sz val="10"/>
        <rFont val="Arial Narrow"/>
        <family val="2"/>
        <charset val="238"/>
      </rPr>
      <t xml:space="preserve"> Ind. Text. 2016, 67, 428–433</t>
    </r>
  </si>
  <si>
    <r>
      <rPr>
        <i/>
        <sz val="10"/>
        <rFont val="Arial Narrow"/>
        <family val="2"/>
        <charset val="238"/>
      </rPr>
      <t>Modeling the Impact of Short-Term and Long-Term
Determinants of European Health Systems’
Performance: A Panel Data Approach</t>
    </r>
    <r>
      <rPr>
        <sz val="10"/>
        <rFont val="Arial Narrow"/>
        <family val="2"/>
        <charset val="238"/>
      </rPr>
      <t>, Ion Popa, Simona Catalina Ştefan, Sustainability 2017, 9, 1595</t>
    </r>
  </si>
  <si>
    <t>http://www.mdpi.com/2071-1050/9/9/1595</t>
  </si>
  <si>
    <t>Miricescu, D.</t>
  </si>
  <si>
    <r>
      <rPr>
        <i/>
        <sz val="10"/>
        <rFont val="Arial Narrow"/>
        <family val="2"/>
        <charset val="238"/>
      </rPr>
      <t xml:space="preserve">Virtuous Leadership for Increased Business
Growth, </t>
    </r>
    <r>
      <rPr>
        <sz val="10"/>
        <rFont val="Arial Narrow"/>
        <family val="2"/>
        <charset val="238"/>
      </rPr>
      <t>Destry Dokes,
Walden University</t>
    </r>
  </si>
  <si>
    <t>http://scholarworks.waldenu.edu/dissertations/3671/</t>
  </si>
  <si>
    <t>Țuțurea, M., Miricescu, D., Moraru, G.M., Grecu, V. (Univ. "Lucian Blaga" din Sibiu, Facultatea de Inginerie)</t>
  </si>
  <si>
    <t>Leadership în organizații, Editura Universității „Lucian Blaga”, Sibiu, 2010</t>
  </si>
  <si>
    <t>Mohammad Jaradat, Al-Rabie Mashhour, "Strategic Leadership", “Ovidius” University Annals, Economic Sciences Series, Volume XVII, Issue 1 /2017</t>
  </si>
  <si>
    <t>Google Academic</t>
  </si>
  <si>
    <t>Moraru, G.M.,</t>
  </si>
  <si>
    <t>Moraru, G.M., Brȋndaşu, P.D (Univ. "Lucian Blaga" din Sibiu, Facultatea de Inginerie)</t>
  </si>
  <si>
    <t>The creative design of boring tools, Academic Journal of Manufacturing Engineering, Vol. 12(4), pp. 70-75, 2014</t>
  </si>
  <si>
    <t>Péter TAMÁS, "APPLICATION OF A SIMULATION INVESTIGATIONAL
METHOD FOR EFFICIENCY IMPROVEMENT OF SMED
METHOD", ACADEMIC JOURNAL OF MANUFACTURING ENGINEERING, VOL.15, ISSUE 2/2017</t>
  </si>
  <si>
    <t>http://www.auif.utcluj.ro/images/AJME%202_2017_PDF/L3_23_30</t>
  </si>
  <si>
    <t>SCOPUS (https://www.scopus.com/authid/detail.uri?authorId=56667379200)</t>
  </si>
  <si>
    <t>Moraru, G.M., Grecu, V. (Univ. "Lucian Blaga" din Sibiu, Facultatea de Inginerie)</t>
  </si>
  <si>
    <t>Realities and Forecasts in Benchmarking. Annals of the Oradea University, Fascicle of Management and Technological Engineering, Issue 1, 2015</t>
  </si>
  <si>
    <t xml:space="preserve"> K. R. Gawande, V.V. Rajeev, "Benchmarking: Need for Quality and Continuous Process Improvement in Engineering Colleges", International Journal for Research in Applied Science &amp; Engineering Technology (IJRASET) ISSN: 2321-9653; Volume 5 Issue VIII, August 2017- Available at www.ijraset.com
</t>
  </si>
  <si>
    <t>http://www.ijraset.com/fileserve.php?FID=9541</t>
  </si>
  <si>
    <t>Index Copernicus, IC Value: 45.98; SJ Impact Factor:6.887</t>
  </si>
  <si>
    <t>Moraru, G.M.</t>
  </si>
  <si>
    <t>A new training system for PhD students in engineering, ICERI2015: 8th International Conference of Education, Research and Innovation (ICERI) Seville, SPAIN, Nov.16-20, 2015,
 ICERI Proceedings   Pages: 3693-3698</t>
  </si>
  <si>
    <t>Kotlyarova, I (Kotlyarova, Irina), Serikov, G (Serikov, Gennadii), "THE INTENSIFICATION OF POSTGRADUTE PEDAGOGICAL TRAINING", 14th International Conference on Efficiency and Responsibility in Education (ERIE), Prague, CZECH REPUBLIC</t>
  </si>
  <si>
    <t>http://apps.webofknowledge.com</t>
  </si>
  <si>
    <t>WOS:000409038600021</t>
  </si>
  <si>
    <t>Scopus si WoS (inca nu a aparut pe WoS)</t>
  </si>
  <si>
    <t>The minimal burr dimensioning of teeth preparations to be restored with biomaterials</t>
  </si>
  <si>
    <t>Petrescu Valentin, Borza Sorin</t>
  </si>
  <si>
    <t>Obradovic Vladimir Lj, Todorovic Marija Lj., Mihic  Marko M., Obradovic, Tijana A., Toljaga-Nikolic Danijela V., APPLICATION OF FEAHP METHOD IN NOISE PROTECTION PROJECTS SELECTION: THE CASE OF SERBIAN PUBLIC ROADS, ENVIRONMENTAL ENGINEERING AND MANAGEMENT JOURNAL, Vol. 16,  Issue 12,  p. 2767-2779, 2017</t>
  </si>
  <si>
    <t>http://www.eemj.icpm.tuiasi.ro/issues/vol16/vol16no12.htm</t>
  </si>
  <si>
    <t>Platon Silviu-Nicolae, Tudor Adriana, Darabont, Doru-Costin, METHODS FOR REDUCING THE RISK OF HEARING LOSS IN POTENTIALLY EXPLOSIVE WORKPLACES, ENVIRONMENTAL ENGINEERING AND MANAGEMENT JOURNAL, Vol. 16,  Issue 6,  p. 1341-1346, 2017</t>
  </si>
  <si>
    <t>Korka, Z. I., Cojocaru V., Gillich, N., Miclosina, C. O., Comparative Assessment of Noise Reduction in Helical Gearboxes, JOURNAL OF VIBRATION ENGINEERING &amp; TECHNOLOGIES, Vol. 5, Issue 3, p. 263-268, 2017</t>
  </si>
  <si>
    <t>http://www.tvi-in.com/Journals/journaldetail.aspx?Id=2017063017012650237509197d4bc16</t>
  </si>
  <si>
    <t>Semenescu Augustin, Chivu Oana Roxana, Babis Claudiu, Apostolescu Zoia, Petrescu Valentin, Balan George</t>
  </si>
  <si>
    <t>Formation Mechanism Emissions in Case of Reconditioning by Welding in the Automotive Industry Cranckshafts</t>
  </si>
  <si>
    <t>Stefanescu Dan-Paul, Different Methods of Gas Dehydration -Compared Analysis on Real Casuistry, Revista de Chimie, vol 68, nr. 9, p. 2117-2121, 2017</t>
  </si>
  <si>
    <t>http://www.revistadechimie.ro/pdf/37%20STFANESCU%20D%209%2017.pdf</t>
  </si>
  <si>
    <t>Iordache Daniela Monica, Nitu Eduard Laurentiu, Plaiasu Adriana Gabriela, Botila Lia Nicoleta, Ducu Marian Catalin, Pasare Maria Minodora, Analysis of Microstructure and Mechanical Properties of FSW Overlay Joints for Dissimilar Materials, Revista de Chimie, vol 68, nr. 8, p. 1811-1815, 2017</t>
  </si>
  <si>
    <t>http://www.revistadechimie.ro/pdf/29%20IORDACHE%20M%208%2017.pdf</t>
  </si>
  <si>
    <t>Chivu Oana Roxana, Semenescu Augustin, Babis Claudiu, Amza Catalin, Iacobescu Gabriel, Pasare Minodora, Petrescu Valentin, Apostolescu Zoia</t>
  </si>
  <si>
    <t>The Impacts of Industrial Processing of Oil on the Fountain Water Quality</t>
  </si>
  <si>
    <t>Semenescu Augustin, Chivu Oana Roxana, Babis Claudiu, Apostolescu Zoia, Amza Catalin, Petrescu Valentin, Iacobescu Gabriel</t>
  </si>
  <si>
    <t>The Impact of Industrial Oil Processing Activity on the Air Quality</t>
  </si>
  <si>
    <t>Dobrotă Dan, Țîțu Mihail Aurel, Dobriță Florin, Petrescu Valentin</t>
  </si>
  <si>
    <r>
      <t xml:space="preserve">Achitei Dragos Cristian, </t>
    </r>
    <r>
      <rPr>
        <sz val="10"/>
        <color indexed="63"/>
        <rFont val="Arial Narrow"/>
        <family val="2"/>
      </rPr>
      <t>Minciuna Mirabela Georgiana, Sandu Andrei Victor, Abdullah, Mohd Mustafa Al Bakri, International Conference on Advanced Materials Engineering and Technology (ICAMET), Kaohsiung, Taiwa, AIP Conference Proceedings. Vol. 1835, UNSP 020051, 2017</t>
    </r>
  </si>
  <si>
    <t>https://aip.scitation.org/doi/pdf/10.1063/1.4983791</t>
  </si>
  <si>
    <t>Chivu Oana Roxana, Semenescu Augustin, Babis Claudiu, Amza Catalin, Iacobescu Gabriel, Apostolescu Zoia, Petrescu Valentin, Adir George Mihail</t>
  </si>
  <si>
    <t>Andruseac Gabriela Gladiola, Pasarica Alexandru, Brezuleanu Carmen Olguta, Ignat Gabriela, Brezuleanu Stejarel, Costuleanu Carmen Luiza, An Intelligent Framework to Manage and Control an Autonomous Platform for Detection, Inspection and Monitoring Applications in Chemical Environments, Revista de Chimie, vol. 68, nr. 6, p. 1357-1360, 2017</t>
  </si>
  <si>
    <t>http://www.revistadechimie.ro/pdf/43%20ANDRUSEAC%206%2017.pdf</t>
  </si>
  <si>
    <t>Postolache Paraschiva, Petrescu  Valentin, Dumitrascu Dan Dumitru, Rimbu Cristina, Vrinceanu  Narcisa, Cipaian Calin Remus</t>
  </si>
  <si>
    <t>Cioca G., Bacaita E.S., Agop  M., Ursulescu C. Lupascu, Anisotropy Influences on the Drug Delivery Mechanisms by Means of Joint Invariant Functions, COMPUTATIONAL AND MATHEMATICAL METHODS IN MEDICINE, 2017</t>
  </si>
  <si>
    <t>https://www.hindawi.com/journals/cmmm/2017/5748273/cta/</t>
  </si>
  <si>
    <t>Ciudin Rodica (University of Wismar, Germany), Isarie Claudiu, Cioca  Lucian, Petrescu Valentin, Nederita Victor, Ranieri Ezio (Politecnico di Bari, Italy)</t>
  </si>
  <si>
    <t>Wang A., Zhang L., Shi Y., Rozelle S., Osborn A., Yang M., Rural solid waste management in China: Status, problems and challenges, Sustainability, vol. 9, nr, 4, 2017, Article number 506</t>
  </si>
  <si>
    <t>Ferronato N., Torretta V.,  Ragazzi M., Rada E.C., Waste mismanagement in developing countries: A case study of environmental contamination, UPB Scientific Bulletin, Series D: Mechanical Engineering
Volume 79, Issue 3, 2017, p. 185-196</t>
  </si>
  <si>
    <t>https://www.scientificbulletin.upb.ro/rev_docs/arhiva/fulldf1_820316.pdf</t>
  </si>
  <si>
    <t>Petrescu Valentin, Ciudin Rodica (University of Wismar, Germany), Isarie Claudiu, Nederita Victor</t>
  </si>
  <si>
    <t>Environmental engineering education - Waste management in Romania</t>
  </si>
  <si>
    <t>Rada, E.C., Cioca, L.-I., Ionescu, G., Energy recovery from Municipal Solid Waste in EU: Proposals to assess the management performance under a circular economy perspective, MATEC Web of Conferences
Volume 121, 9 August 2017, Article number 05006</t>
  </si>
  <si>
    <t>https://www.matec-conferences.org/articles/matecconf/pdf/2017/35/matecconf_mse2017_05006.pdf</t>
  </si>
  <si>
    <t>Dobrota Dan, Dobrita Florin, Petrescu Valentin, Titu Mihail Aurel</t>
  </si>
  <si>
    <t>The analysis of the homogeneity of chemical composition in castings made of bronze with tin</t>
  </si>
  <si>
    <t xml:space="preserve">Msallamová Š., Šálková K.,  Fousová M., Dvorský D.,  Jiřík J., Šálková T., Hiltscher T., Hlásek D., John J., Pták M., Dohnal J., Jáně Z., Material investigation of bronze artefacts from the late bronze age, Materials Science Forum
Volume 891 MSF, 2017, Pages 602-607
</t>
  </si>
  <si>
    <t>https://www.scientific.net/MSF.891.602</t>
  </si>
  <si>
    <t>Ochiuz L., Ghiciuc C., Ignat M., Popa, M., Peptu C.A.,  Vasile A., Development of a modified-release drug delivery system with bexarotene loaded in clinoptilolite, Materiale Plastice
Volume 54, Issue 3, September 2017, Pages 581-585</t>
  </si>
  <si>
    <t>Dobrota Dan, Petrescu Valentin</t>
  </si>
  <si>
    <t>Jia, L., Dai, T., Xi, C., Zhang, D., Bayless, R.C., Geological features and H-O-S-Pb isotopes of Au (-Sb-W) deposit in south China's Xuefeng arcuate mineralization belt, Journal of Mines, Metals and Fuels
65(12), pp. 648-657, 2017</t>
  </si>
  <si>
    <t>http://iieta.org/Journals/JMMF</t>
  </si>
  <si>
    <r>
      <rPr>
        <b/>
        <sz val="10"/>
        <rFont val="Arial Narrow"/>
        <family val="2"/>
      </rPr>
      <t>POPA DANIELA (ULBS)</t>
    </r>
    <r>
      <rPr>
        <sz val="10"/>
        <rFont val="Arial Narrow"/>
        <family val="2"/>
      </rPr>
      <t>, MIRICESCU DAN (ULBS)</t>
    </r>
  </si>
  <si>
    <t>Identification of strategic actions and types of strategies adopted by SMEs in Sibiu county. Review of Management and Economic Engineering, 14, 279-296. Retrieved from http://www.rmee.org/</t>
  </si>
  <si>
    <t>Developing Small and Medium Enterprises in the Nigerian Oil and Gas Sector, Blessing Ejiro Inubiwon, Walden University </t>
  </si>
  <si>
    <t>Google Scholar                       </t>
  </si>
  <si>
    <t>POPA DANIELA</t>
  </si>
  <si>
    <t>Linking Effective Project Management to Business Strategy in Oil and Gas Industry through Decision-making Processes,  Adeleke Adeyinka, Northcentral University, 2017.; Publication Number: AAT 10605776; ISBN: 9780355333527, San Diego, California, 6/1/2017</t>
  </si>
  <si>
    <t>Google Scholar , ProQuest</t>
  </si>
  <si>
    <t>Evaluation of an attributive measurement system in the automotive industry</t>
  </si>
  <si>
    <t>Arani, O. M., Erdil, N.O., Measurement system analysis in healthcare: Attribute data. IIE Annual Conference. Proceedings (67th Annual Conference and Expo of the Institute of Industrial Engineers); Norcross (2017), Pittsburgh, United States; May 20- 23, ISBN 978-098376246-1, p. 1109-1114, 2017</t>
  </si>
  <si>
    <t>https://www.scopus.com/record/display.uri?eid=2-s2.0-85030978352&amp;origin=resultslist&amp;sort=plf-f&amp;cite=2-s2.0-84991276711&amp;src=s&amp;imp=t&amp;sid=600588ab167b19926e2e3fc29143d4ba&amp;sot=cite&amp;sdt=a&amp;sl=0&amp;relpos=0&amp;citeCnt=0&amp;searchTerm=</t>
  </si>
  <si>
    <t xml:space="preserve">Scopus, Google Scholar </t>
  </si>
  <si>
    <t>Borza, S., Simion, C.</t>
  </si>
  <si>
    <t>Oreshchenko, A., Nesterchuk, I., Development and use of a geoinformation system for revealing urban problems. Eastern European Journal of Enterprise Technologies: INFORMATION TECHNOLOGY. INDUSTRY CONTROL SYSTEMS, Volume 2, Issue 2 (86), 2017, ISSN print 1729-3774, ISSN online 1729-4061, DOI: 10.15587/1729-4061.2017.98809, p. 32-41, 2017</t>
  </si>
  <si>
    <t>https://www.scopus.com/record/display.uri?eid=2-s2.0-85018165662&amp;origin=resultslist&amp;sort=plf-f&amp;cite=2-s2.0-84956612134&amp;src=s&amp;imp=t&amp;sid=07a34fcc2a7003935593dbd0f2d23bac&amp;sot=cite&amp;sdt=a&amp;sl=0&amp;relpos=0&amp;citeCnt=1&amp;searchTerm=</t>
  </si>
  <si>
    <t>Automatic acquisition, processing and analysis of data system, using the AHP multi‐criteria method</t>
  </si>
  <si>
    <t>Sudakov, V., Nesterov, V., Kurennykh, A., Integration of decision support systems “Kosmos” and WS-DSS with computer models.Tenth International Conference “Management of Large-Scale System Development (MLSD)”, Moscow, Russia, 2-4 Oct. 2017</t>
  </si>
  <si>
    <t>http://ieeexplore.ieee.org/abstract/document/8109690/</t>
  </si>
  <si>
    <t xml:space="preserve">Google Scholar </t>
  </si>
  <si>
    <r>
      <t xml:space="preserve">Andreea Angela ŞTEŢIU, </t>
    </r>
    <r>
      <rPr>
        <sz val="9"/>
        <color indexed="8"/>
        <rFont val="Times New Roman"/>
        <family val="1"/>
      </rPr>
      <t xml:space="preserve">Valentin OLEKSIK, </t>
    </r>
    <r>
      <rPr>
        <b/>
        <sz val="9"/>
        <color indexed="8"/>
        <rFont val="Times New Roman"/>
        <family val="1"/>
      </rPr>
      <t>Mircea ŞTEŢIU</t>
    </r>
    <r>
      <rPr>
        <sz val="9"/>
        <color indexed="8"/>
        <rFont val="Times New Roman"/>
        <family val="1"/>
      </rPr>
      <t>, Mihai BURLIBASA, Victor TRAISTARU, Luminita OANCEA, Serban BERTESTEANU, Ileana IONESCU</t>
    </r>
  </si>
  <si>
    <t>Modelling and Finite Element Method in Dentistry</t>
  </si>
  <si>
    <t>G Cosoli, L Scalise, G Tricarico, P Russo and G Cerri. Bioimpedance measurements in dentistry to detect inflammation: numerical modelling and experimental results. Published 22 May 2017 • © 2017 Institute of Physics and Engineering. Medicine Physiological  Measurement, Volume 38, Number 6</t>
  </si>
  <si>
    <t xml:space="preserve">http://iopscience.iop.org/article/10.1088/1361-6579/aa5c7b/pdf </t>
  </si>
  <si>
    <t>Mircea ŞTEŢIU</t>
  </si>
  <si>
    <r>
      <rPr>
        <b/>
        <sz val="9"/>
        <color indexed="8"/>
        <rFont val="Times New Roman"/>
        <family val="1"/>
      </rPr>
      <t>Andreea Angela STETIU</t>
    </r>
    <r>
      <rPr>
        <sz val="9"/>
        <color indexed="8"/>
        <rFont val="Times New Roman"/>
        <family val="1"/>
      </rPr>
      <t xml:space="preserve">, Adela DANCILA, M. MITARIU, B. SERB, Mihaela CERNUSCA MITARIU, Alina ORMENISAN, H. M. BARBU, Raluca Monica COMANEANU, </t>
    </r>
    <r>
      <rPr>
        <b/>
        <sz val="9"/>
        <color indexed="8"/>
        <rFont val="Times New Roman"/>
        <family val="1"/>
      </rPr>
      <t>M. STETIU</t>
    </r>
  </si>
  <si>
    <t>The influence of the chemical composition of the saliva buffer capacity and the salivary pH on children with diabetes compared to non–diabetics.</t>
  </si>
  <si>
    <t xml:space="preserve">Ionas, M ,  Mitariu, SIC , Dancila, A, Ionas, TH, Comaneanu, RM,  Botoaca, O,  Mitariu, MMC. The Capacity of a Specific Anti-Streptococcus Mutans Monoclonal Antibodies Test to Identify the Diabetic Patients with Increased Risk of Periodontal Disease. REVISTA DE CHIMIE. Volume: 68. Issue: 11. Pages: 2556-2559, 2017 </t>
  </si>
  <si>
    <t>http://www.revistadechimie.ro/article_eng.asp?ID=5927</t>
  </si>
  <si>
    <r>
      <rPr>
        <b/>
        <sz val="9"/>
        <color indexed="8"/>
        <rFont val="Times New Roman"/>
        <family val="1"/>
      </rPr>
      <t>M.Stetiu</t>
    </r>
    <r>
      <rPr>
        <sz val="9"/>
        <color indexed="8"/>
        <rFont val="Times New Roman"/>
        <family val="1"/>
      </rPr>
      <t xml:space="preserve">, E.Avrigean, Mihaela Emilia Oleksir, R.Fleaca, A.Boicean, </t>
    </r>
    <r>
      <rPr>
        <b/>
        <sz val="9"/>
        <color indexed="8"/>
        <rFont val="Times New Roman"/>
        <family val="1"/>
      </rPr>
      <t>Andreea Angela Stetiu</t>
    </r>
  </si>
  <si>
    <t>Determining the Temperature Field at Welding the Polyethylene Sockets</t>
  </si>
  <si>
    <t xml:space="preserve">ADRIANA MARIANA BORS, NICOLETA BUTOI, ALINA RUXANDRA CARAMITU, VIRGIL MARINESCU, IOSIF LINGVAY. The thermooxidation and resistance to moulds action of some polyethylene sorts used at anticorrosive insulation of the underground pipelines. Materiale PlasticeVolume 54, Issue 3, September 2017, Pages 447-452 </t>
  </si>
  <si>
    <t>http://www.revmaterialeplastice.ro/article_eng.asp?ID=4869</t>
  </si>
  <si>
    <r>
      <t>Andreea Angela ŞTEŢIU</t>
    </r>
    <r>
      <rPr>
        <sz val="9"/>
        <rFont val="Times New Roman"/>
        <family val="1"/>
      </rPr>
      <t>, Mihaela OLEKSIK, Valentin OLEKSIK, Radu PETRUSE, Mircea ŞTEŢIU</t>
    </r>
  </si>
  <si>
    <t>THE MINIMAL BURR DIMENSIONING OF TEETH PREPARATIONS TO BE RESTORED WITH BIOMATERIALS</t>
  </si>
  <si>
    <r>
      <t xml:space="preserve">IRINA-MARIA GHEORGHIU, VALENTINA MARASCU, DUMITRU STAICU, DACIANA ZMARANDACHE, PAULA PERLEA. Comparative ultrastructural analysis of dentin surfaces mechanically prepared using carbon steel conventional burs and polymer burs. </t>
    </r>
    <r>
      <rPr>
        <i/>
        <sz val="9"/>
        <color indexed="8"/>
        <rFont val="Times New Roman"/>
        <family val="1"/>
      </rPr>
      <t>Romanian Biotechnological Letters Vol. 22, No. 4, 2017</t>
    </r>
  </si>
  <si>
    <t>https://www.rombio.eu/vol22nr4/cuprins.htm</t>
  </si>
  <si>
    <r>
      <rPr>
        <b/>
        <sz val="9"/>
        <rFont val="Times New Roman"/>
        <family val="1"/>
      </rPr>
      <t>Andreea Angela ŞTEŢIU</t>
    </r>
    <r>
      <rPr>
        <sz val="9"/>
        <rFont val="Times New Roman"/>
        <family val="1"/>
      </rPr>
      <t>, Valentin OLEKSIK, Mircea ŞTEŢIU, Radu PETRUSE, Mihai BURLIBASA, Mihaela CERNUSCA-MITARIU, Ileana IONESCU</t>
    </r>
  </si>
  <si>
    <t>FMED5</t>
  </si>
  <si>
    <t>Dimensioning Initial Preparation for Dental Incisal Reconstruction with Biomaterials</t>
  </si>
  <si>
    <t xml:space="preserve">Tarnu, L.I. </t>
  </si>
  <si>
    <t>Legal Aspects of Systematization and Signalization of Road Traffic in
Romania,  „Lucian Blaga” University, Sibiu Publishing House, 2016</t>
  </si>
  <si>
    <t>Vasile Tudor, 
Contravention Liability Concerning The Regime of Organization, Systematization and Signalization of Roads, International Conference KNOWLEDGE-BASED ORGANIZATION, vol XXIII, nr.2,  2017</t>
  </si>
  <si>
    <t>https://www.degruyter.com/downloadpdf/j/kbo.2017.23.issue-2/kbo-2017-0117/kbo-2017-0117.pdf</t>
  </si>
  <si>
    <t>IndexCopernicus</t>
  </si>
  <si>
    <t>Tarnu L.</t>
  </si>
  <si>
    <t xml:space="preserve"> Elemente de Drept şi Legislaţie, Editura Universităţii „Lucian Blaga” din Sibiu,2014,  225 p, ISBN 978-606-12-0670-4.</t>
  </si>
  <si>
    <r>
      <t xml:space="preserve">Vasile Tudor, </t>
    </r>
    <r>
      <rPr>
        <i/>
        <sz val="10"/>
        <rFont val="Arial Narrow"/>
        <family val="2"/>
      </rPr>
      <t xml:space="preserve">Practical Aspects Regarding Conditions of Closing Traffic and Setting Traffic Restrictions for Both the Execution of Works in Public Roads Area and/or the Protection of Roads, Revista Academiei Fortelor Terestre Sbiu, nr.4, pg.244-252, 2017, </t>
    </r>
    <r>
      <rPr>
        <sz val="10"/>
        <rFont val="Arial Narrow"/>
        <family val="2"/>
      </rPr>
      <t xml:space="preserve">
</t>
    </r>
  </si>
  <si>
    <t>https://www.degruyter.com/downloadpdf/j/raft.2017.22.issue-4/raft-2017-0033/raft-2017-0033.pdf</t>
  </si>
  <si>
    <t>Deac Cristian, Characteristics and Application of Technical Materials, Editura Universității ”Lucian Blaga” din Sibiu, 2017, ISBN 978-606-12-1488-4</t>
  </si>
  <si>
    <t xml:space="preserve">carte în format tipărit, ISBN </t>
  </si>
  <si>
    <t xml:space="preserve">Bodoașcă T., Tarnu L. </t>
  </si>
  <si>
    <r>
      <rPr>
        <sz val="10"/>
        <color indexed="63"/>
        <rFont val="Arial Narrow"/>
        <family val="2"/>
      </rPr>
      <t>Dreptul Proprietatii Intelectuale</t>
    </r>
    <r>
      <rPr>
        <b/>
        <sz val="10"/>
        <color indexed="63"/>
        <rFont val="Arial Narrow"/>
        <family val="2"/>
      </rPr>
      <t>,</t>
    </r>
    <r>
      <rPr>
        <sz val="10"/>
        <color indexed="63"/>
        <rFont val="Arial Narrow"/>
        <family val="2"/>
      </rPr>
      <t> editia a III-a revizuita si adaugita, Editura Universul Juridic, Bucuresti, 268 p., ISBN 978-606-673-704-3</t>
    </r>
  </si>
  <si>
    <t>Tarnu L., Țîțu M., Țîțu Ș., Răulea A.S.</t>
  </si>
  <si>
    <r>
      <t>Implementing the Taguchi Method Towards the Improvement of Product  Quality</t>
    </r>
    <r>
      <rPr>
        <i/>
        <sz val="7"/>
        <color indexed="63"/>
        <rFont val="Times New Roman"/>
        <family val="1"/>
      </rPr>
      <t>.</t>
    </r>
    <r>
      <rPr>
        <i/>
        <sz val="10"/>
        <color indexed="63"/>
        <rFont val="Arial Narrow"/>
        <family val="2"/>
      </rPr>
      <t>  Review Precision Mechanics, Optics and Mechatronics, nr. 48/ Noiembrie 2015,</t>
    </r>
    <r>
      <rPr>
        <sz val="10"/>
        <color indexed="63"/>
        <rFont val="Arial Narrow"/>
        <family val="2"/>
      </rPr>
      <t> Editura Cefin, București, ISSN. 2247-7063, pp.128-132</t>
    </r>
  </si>
  <si>
    <t>Țîțu, M., (Universitatea Lucian Blaga din Sibiu) Oprean, C., (Universitatea Lucian Blaga din Sibiu), Tomuța C. (SC POLISANO SRL)</t>
  </si>
  <si>
    <t>Cercetarea experimentală și proiectarea datelor, Editura Universității Lucian Blaga din Sibiu ISBN (10) 973-739-296-5, ISBN (13) 978-973-739-296-1, ISBN (10) 973-739-299-X, ISBN (13) 978-973-739-299-2, 450 pagini, 2007</t>
  </si>
  <si>
    <t>Bădescu, Delia-Mariana, Denes C.I., Scientific Approach of training to enhance sports performance, LAP LAMBERT Academic Publishing, ISBN 978-620-2-07832-0, 2017</t>
  </si>
  <si>
    <t>https://www.lap-publishing.com/catalog/details//store/ru/book/978-620-2-07832-0/scientific-approach-of-training-to-enhance-sports-performance</t>
  </si>
  <si>
    <t>alte baze de date</t>
  </si>
  <si>
    <t>Țîțu, M., (Universitatea Lucian Blaga din Sibiu) Oprean, C., (Universitatea Lucian Blaga din Sibiu)</t>
  </si>
  <si>
    <t>Statistică tehnică și proiectarea experimentelor. Sisteme, metode, tehnici și instrumente, Editura Universității Lucian Blaga din Sibiu, ISBN 973-651-561-3, ISBN 973-651-564-8, 220 pagini, 2005</t>
  </si>
  <si>
    <t>Țîțu, M., (Universitatea Lucian Blaga din Sibiu) Oprean, C., (Universitatea Lucian Blaga din Sibiu) Grecu, D. (AUTOKLASS Romania)</t>
  </si>
  <si>
    <t>Applying the Kaizen Method and the 5S Technique in the Activity of Post-Sale Services in the Knowledge-Based Organization, In: Proceedings of the International MultiConference of Engineers and Computer Scientists 2010, IAENG International Conference on Industrial Engineering (ICINDE'10), Hong Kong, registration number IMECS 2010_1256061548, ICINDE_142, pag.1863-1867, ISBN: 978-988-17012-8-2, 2010, ISI.</t>
  </si>
  <si>
    <t>Jugraj Singh Randhawa, Inderpreet Singh Ahuja, 5S implementation methodologies: literature review and directions, International Journal of Productivity and Quality Management, DOI: http://dx.doi.org/10.1504/IJPQM.2017.080692, 2017</t>
  </si>
  <si>
    <t>http://www.inderscienceonline.com/doi/abs/10.1504/IJPQM.2017.080692</t>
  </si>
  <si>
    <t>Ornela Çela, Agnes Front, Dominique Rieu, CEFOP: A method for the Continual Evolution of Organisational Processes, 11th International Conference on Research Challenges in Information Science (RCIS), DOI: 10.1109/RCIS.2017.7956515, ISSN: 2151-1357, 2017</t>
  </si>
  <si>
    <t>http://ieeexplore.ieee.org/abstract/document/7956515/</t>
  </si>
  <si>
    <t>Cleverton Santos Reche, Heidy Rodriguez Ramos, Terceirização no Recebimento de Materiais de um Centro de Distribuição em uma Empresa Supermercadista do Estado de São Paulo, e-ISSN:2318-9851, DOI: http://dx.doi.org/10.5585%2Fiptec.v5i1.87, 2017</t>
  </si>
  <si>
    <t>http://revistaiptec.org/index.php/iptec/article/view/87</t>
  </si>
  <si>
    <t>Chávez, Blanca Alhely Ceballos; Miguel-Dávila, José-Á, Teaching experience of application of Kaizen în a company, Working Papers on Operations Management, suppl. Special Issue; Valencia8 (2017): 58-61, DOI: https://doi.org/10.4995/wpom.v8i0.7138.</t>
  </si>
  <si>
    <t>https://search.proquest.com/openview/c28f75db7838540c7a45cb5668a2b090/1?pq-origsite=gscholar&amp;cbl=466386</t>
  </si>
  <si>
    <t>Rahman Soesilo, Implementasi Kaizen Dan, 5S Pada Pengeringan Produk Di Proses Plating, Jurnal Teknik Industri, p-ISSN : 1978-1431 | e-ISSN : 2527-4112, 2017</t>
  </si>
  <si>
    <t>http://ejournal.umm.ac.id/index.php/industri/article/view/4342</t>
  </si>
  <si>
    <t>Md Abdur Rouf, Sumon Chandra Debnath, Md Ekramul Haque, Zobaid Mohammad Rahat Chowdhury, Dewan Md Mehedi Hasan, Taslima Zannat, Md Fazlay Rabby, Quality of hospital services in 5S-KAIZEN-TQM implemented secondary level hospital: a cross-sectional study, Asian J. Med. Biol. Res. September 2017, 3(3): 335-340, Asian Journal of Medical and Biological Research ISSN: 2411-4472 (Print) 2412-5571 (Online), DOI: http://dx.doi.org/10.3329/ajmbr.v3i3.34522.</t>
  </si>
  <si>
    <t>https://www.banglajol.info/index.php/AJMBR/article/view/34522</t>
  </si>
  <si>
    <t>Ighravwe Desmond Eseoghene, Oke, Sunday Ayoola, Sustenance of zero-loss on production lines using Kobetsu Kaizen of TPM with hybrid models, Total Quality Management &amp; Business Excellence, https://doi.org/10.1080/14783363.2017.1415754, Published online: 15 Dec 2017.</t>
  </si>
  <si>
    <t>https://www.tandfonline.com/doi/abs/10.1080/14783363.2017.1415754</t>
  </si>
  <si>
    <t>Dobrotă, D. (ULBS și Universitatea "Constantin Brancusi" Targu Jiu), Țîțu, M. (Universitatea "Lucian Blaga" din Sibiu), Dobriță, F. (Universitatea "Lucian Blaga" din Sibiu), Petrescu, V. (Universitatea "Lucian Blaga" din Sibiu)</t>
  </si>
  <si>
    <t xml:space="preserve">The Analysis of Homogeneity of the Chemical Composition in Castings Made of Aluminum Alloy, REV.CHIM.(Bucharest), 67, No. 3, 2016
</t>
  </si>
  <si>
    <t>Achiţei Dragoş Cristian, Minciună Mirabela Georgiana, Sandu Andrei Victor and Mohd Mustafa Al Bakri Abdullah, Behavior of Al-Mg alloy subjected to thermal processing, AIP Conference Proceedings 1835, 020051 (2017); doi: http://dx.doi.org/10.1063/1.4983791.</t>
  </si>
  <si>
    <t>Dobrotă, D. (ULBS și Universitatea "Constantin Brancusi" Targu Jiu), Dobriță, F. (Universitatea "Lucian Blaga" din Sibiu), Petrescu, V. (Universitatea "Lucian Blaga" din Sibiu), Țîțu, M. (Universitatea "Lucian Blaga" din Sibiu)</t>
  </si>
  <si>
    <t>The Analysis of the Homogeneity of Chemical Composition in Castings Made of Bronze with Tin, REV.CHIM.(Bucharest), 67, No. 4, 2016</t>
  </si>
  <si>
    <t>Msallamová, Šárka; Šálková, Kateřina; Fousová, Michaela; Dvorský, Drahomír; Jiřík, Jaroslav; Šálková, Tereza; Hiltscher, Tomáš; Hlásek, Daniel; John, Jan; Pták, Martin; Dohnal, Jiří; Jáně, Zdeněk, Material Investigation of Bronze Artefacts from the Late Bronze Age, Materials Science Forum . 2017, Vol. 891, p602-607. 6p.</t>
  </si>
  <si>
    <t>Țîțu, M., (Universitatea "Lucian Blaga" din Sibiu), Bucur, Amelia (Universitatea "Lucian Blaga" din Sibiu)</t>
  </si>
  <si>
    <t>Models for quality analysis of services in the local public administration, Quality &amp; Quantity International Journal of Methodology, Publisher Springer Netherlands, Volumul 50, Numărul 2, pag. 921-936, ISSN Print: 0033-5177, ISSN Online: 1573-7845, DOI 10.1007/s11135-015-0183-3, Factor de impact 2015: 0,867, Scor Relativ de Influență în anul 2015: 0,911, Scor Relativ de influență în 2016: 0,780, publicat online la data de 27 februarie 2015, publicat Print în Martie 2016, disponibil la: http://link.springer.com/article/10.1007/s11135-015-0183-3?sa_campaign=email/event/articleAuthor/onlineFirst, ISI Journal, Revistă zona galbenă: 12825: STATISTICS &amp; PROBABILITY ;; 17967: SOCIAL SCIENCES, INTERDISCIPLINARY;;</t>
  </si>
  <si>
    <t>Duceac, Letitia Doina; Stafie, Liviu; Banu, Elena Ariela; et al. Self-assembled Nanomaterials Type Layered Double Hydroxides Antibiotics Used as Drug Delivery Vectors, REVISTA DE CHIMIE, Volume: 68  Issue: 11  Pages: 2542-2545, Published: NOV 2017, ISSN: 0034-7752, Accession Number: WOS:000416751800015</t>
  </si>
  <si>
    <t>http://apps.webofknowledge.com.am.e-nformation.ro/full_record.do?product=WOS&amp;search_mode=GeneralSearch&amp;qid=31&amp;SID=E1d5UQNyNLYAarBpRoo&amp;page=1&amp;doc=1</t>
  </si>
  <si>
    <t>Țîțu, M. (Universitatea "Lucian Blaga" din Sibiu), Raulea, Andreea Simina (Universitatea "Lucian Blaga" din Sibiu), Tîțu, Ș ("Iuliu Hațieganu" University of Medicine and Pharmacy Cluj Napoca)</t>
  </si>
  <si>
    <t>Measuring service quality in tourism industry, Al XIII-lea Simpozion Internaţional de Management, SIM 2015, Management During and After the Economic Crisis, 8-10 Octombrie 2015, Timișoara, In: Procedia - Social and Behavioral Sciences, ELSEVIER, DOI 10.1016/j.sbspro.2016.05.11, Volumul 221 - Iunie 2016, pag. 294 - 301, ISSN 1877-6428, disponibil la: http://sim2015.org/; http://www.sciencedirect.com/science/article/pii/S1877042816301914, Iunie 2016, ISI Proceedings</t>
  </si>
  <si>
    <t>Schmeleva, Anna N., Gugelev, Alexandra V., Umnova, Maria G., Development of the Methodology of Quality Evaluation and Quality Improvement of Tourist Services in Territorial Subjects of the Russian Federation, QUALITY-ACCESS TO SUCCESS, Volume: 18, Issue: 156, Pages: 89-96, ISSN: 1582-2559, Accession Number: WOS:000401250800008,  Published: FEB 2017</t>
  </si>
  <si>
    <t>http://apps.webofknowledge.com.am.e-nformation.ro/full_record.do?product=WOS&amp;search_mode=GeneralSearch&amp;qid=33&amp;SID=E1d5UQNyNLYAarBpRoo&amp;page=1&amp;doc=1</t>
  </si>
  <si>
    <t>Țîțu, M. (Universitatea "Lucian Blaga" din Sibiu), Oprean, C.(Universitatea "Lucian Blaga" din Sibiu), Țîțu, S. ("Iuliu Hațieganu" University of Medicine and Pharmacy Cluj Napoca), Răulea, Andreea (Universitatea "Lucian Blaga" din Sibiu), Stan, S. (Mediul de afaceri - SRL)</t>
  </si>
  <si>
    <t>The place and the role of the intellectual property assets in the knowledge based organization context, In: 3rd International Engineering and Technical Education Conference (IETEC’15) and7th Balkan Region Conference on Engineering and Business Education (BRCEBE), 1-4 Noiembrie 2015, Sibiu, In: Balkan Region Conference on Engineering and Business Education. Volume 1, Issue 1, ISSN (Online) 2391-8160, DOI: 10.1515/cplbu-2015-0027, 8 pag., disponibil la: http://www.degruyter.com/view/j/cplbu.2015.1.issue-1/issue-files/cplbu.2015.1.issue-1.xml, Ianuarie 2016, ISI Proceedings.</t>
  </si>
  <si>
    <t>Contreras Villavicencio, Dulce Maria; Suarez Gutierrez, Evelio; Moreno Cruz, Marta Milagros; et al., Industrial property for science's management, technology and innovation in cuban state companies, REVISTA LA PROPIEDAD INMATERIAL, Issue: 23  Pages: 147-+, DOI: 10.18601/16571959.n23.06, Accession Number: WOS:000417409800006, ISSN: 1657-1959, Published: JAN-JUN 2017</t>
  </si>
  <si>
    <t>http://apps.webofknowledge.com.am.e-nformation.ro/full_record.do?product=WOS&amp;search_mode=GeneralSearch&amp;qid=35&amp;SID=E1d5UQNyNLYAarBpRoo&amp;page=1&amp;doc=1</t>
  </si>
  <si>
    <t>Celula fotovoltaica reversibila cu halogen</t>
  </si>
  <si>
    <t>Constantin Oprean (pensionar), Aurel Mihail Titu (ULBS), Ion Marginean (pensionar), Claudiu Isarie (ULBS) si Alexandru-Marcel Moldovan (Bilstein)</t>
  </si>
  <si>
    <t>29.12.2017</t>
  </si>
  <si>
    <t>Celulă fotovoltaică reversibilă cu halogen / Brevet RO 127241 - 29.12.2017</t>
  </si>
  <si>
    <t>Oprean Constantin (ULBS),
Țîțu Aurel Mihail (ULBS),
Mărginean Ion (ULBS),
Isarie Claudiu (ULBS),
Moldovan Alexandru-Marcel (thyssenkrupp Bilstein SIBIU)</t>
  </si>
  <si>
    <t>A 2011 01140 - 14.11.2011 / Thomson Reuters - ISI 30.03.2012</t>
  </si>
  <si>
    <t>Turbină hidroelectrică desfăşurată liniar pe firul apelor curgătoare / Brevet RO 127219 - 30.05.2017</t>
  </si>
  <si>
    <t>Ţîţu Aurel Mihail (ULBS)
Oprean Constantin (ULBS)
Mărginean Ion (pensionar)
Moldovan Alexandru-Marcel (thyssenkrupp Bilstein SIBIU)
Bogorin-Predescu Marcel (CONTINENTAL SIBIU)</t>
  </si>
  <si>
    <t>A 2011 01139 - 14.11.2011 / Thomson Reuters - ISI 30.03.2012</t>
  </si>
  <si>
    <t>Echipament de prelucrare simultană a unor microfante prin electroeroziune asistată ultrasonic /  Brevet RO 127948 - 30.05.2017</t>
  </si>
  <si>
    <t>Marinescu Niculae (UPB București)
Ghiculescu Liviu Daniel (UPB București)
Țîțu Aurel Mihail (ULBS)
Nanu Alexandru Sergiu (UPB București)</t>
  </si>
  <si>
    <t>A 2011 01248 - 28.11.2011 / Thomson Reuters - ISI 20.11.2012</t>
  </si>
  <si>
    <t>Echipament de prelucrare simultană a unor microgăuri prin electroeroziune asistată ultrasonic / Brevet RO 128720 - 28.07.2017</t>
  </si>
  <si>
    <t>A 2011 01247 - 28.11.2011 / Thomson Reuters - ISI 30.08.2013</t>
  </si>
  <si>
    <t>Dispozitiv pentru ascuțit cuțite prismatice prin rectificare rotundă /i Brevet RO 129634 - 29.11.2017</t>
  </si>
  <si>
    <t>Ţîţu Aurel Mihail (ULBS)
Oprean Constantin (ULBS)
Cioară Silviu Constantin (decedat)
Cioară Gheorghe Romeo (Univ Transilvania Brașov)
Durdun Emilia (SC Automobile Dacia Pitesti)
Răchieru V. E. Nicoleta (SC Automobile Dacia Pitesti)
Sabău Dan (ULBS)</t>
  </si>
  <si>
    <t>A 2013 00016 - 04.01.2013 / Thomson Reuters - ISI 30.07.2014</t>
  </si>
  <si>
    <t>Dispozitiv pentru strunjit capete semisferice / Brevet RO 129632 - 29.11.2017</t>
  </si>
  <si>
    <t>A 2013 00013 - 04.01.2013 / Thomson Reuters - ISI 30.07.2014</t>
  </si>
  <si>
    <t>Batiu deschis / Brevet RO 129636 - 29.11.2017</t>
  </si>
  <si>
    <t>Cioară Gheorghe Romeo (Univ Transilvania Brasov)
Dan Ioan (CONTINENTAL Brașov)
Ţîţu Aurel Mihail (ULBS)
Oprean Constantin (ULBS)</t>
  </si>
  <si>
    <t>A 2013 00006 - 04.01.2013 / Thomson Reuters - ISI 30.07.2014</t>
  </si>
  <si>
    <t>Scaun medical antisedentarism</t>
  </si>
  <si>
    <t xml:space="preserve">Ţîțu Aurel Mihail (ULBS)
Moldovan Alexandru Marcel (thyssenkrupp Bilstein SIBIU)
Bogorin-Predescu Adrian (CONTINENTAL SIBIU)
Țîțu Ștefan (Clinica de Oncologie Cluj Napoca)
Oprean Constantin (ULBS)
Bondrea Ioan (ULBS)
Mărginean Ioan (pensionar)
Bogorin-Predescu Oana (Cabinet medical Cisnadie)
</t>
  </si>
  <si>
    <t>A 2017 00928 - 14.11.2017 / aprilie 2018 (apare în BOPI 3-2018-MARTIE OSIM si automat in Thomson Reuters - ISI) - A SE VEDEA DOVADA ADEVERINTA PUBLICARE BOPI 3-2018-MARTIE</t>
  </si>
  <si>
    <t>Automobil electric individual semisferic cu scaun rotitor</t>
  </si>
  <si>
    <t>Ţîțu Aurel Mihail (ULBS)
Oprean Constantin (ULBS)
Mărginean Ion (pensionar)
Moldovan Alexandru Marcel (thyssenkrupp Bilstein SIBIU)
Bogorin-Predescu Adrian (CONTINENTAL SIBIU)
Țîțu Ștefan (Clinica de Oncologie Cluj Napoca)</t>
  </si>
  <si>
    <t>A 2017 00053 - 03.02.2017 / Thomson Reuters - ISI 30.06.2017</t>
  </si>
  <si>
    <t>Ioan Bondrea; Radu Emanuil Petruse;Claudiu Kifor;Adrian Pascu;Valentin Oleksil;Liviu Rosca</t>
  </si>
  <si>
    <t>ACTA Universitatis Cibiniensis
Technical Series Vol. LXIV</t>
  </si>
  <si>
    <t>Degruyter, ISSN 1583-7149</t>
  </si>
  <si>
    <t>https://www.degruyter.com/view/j/aucts.2017.69.issue-1/issue-files/aucts.2017.69.issue-1.xml</t>
  </si>
  <si>
    <t xml:space="preserve"> Bondrea Ioan</t>
  </si>
  <si>
    <t>WoS (zona galbena)</t>
  </si>
  <si>
    <t>http://www.mdpi.com/journal/sustainability/special_issues/risk_assessmen_management?view=compact&amp;listby=date</t>
  </si>
  <si>
    <t>Analele Academiei Oamenilor de Stiinta din Romania</t>
  </si>
  <si>
    <t>DOAJ/Open Acces, Creative Commons</t>
  </si>
  <si>
    <t>http://aos.ro/editura/analeleaosr/annals-on-engineering/editorial-board</t>
  </si>
  <si>
    <t>Revista Academiei Forţelor Terestre „Nicolae Bălcescu” din Sibiu</t>
  </si>
  <si>
    <t>EBSCO, ProQuest Technology Journals, Google Scholar</t>
  </si>
  <si>
    <t>http://www.armyacademy.ro/revista_comitet.php</t>
  </si>
  <si>
    <t>Google Academic, EBSCO, ULRICH, Index Copernicus</t>
  </si>
  <si>
    <t>http://www.rmee.org/editorial_board.htm</t>
  </si>
  <si>
    <t>Buletinul Stiintific al Academiei Fortelor Terestre "Nicolae Balcescu" din Sibiu</t>
  </si>
  <si>
    <t>http://www.armyacademy.ro/buletin_comitet.php</t>
  </si>
  <si>
    <t>Edotura EUROSTAMPA</t>
  </si>
  <si>
    <t>Copernicus, EBSCO, DOAJ</t>
  </si>
  <si>
    <t>http://www.eurostampa.ro/Inginerie-mecanic%C4%83-%C5%9Fi-%C5%9Ftiin%C5%A3a-materialelor_Editura-Tipografie_123.html</t>
  </si>
  <si>
    <t>Buletinul Ṣtiinţific, Seria Management, Inginerie economică, Ingineria transporturilor</t>
  </si>
  <si>
    <t>Copernicus, Google Scholar</t>
  </si>
  <si>
    <t>http://www.mpt.upt.ro/cercetare/buletin-stiintific/bord-editorial.html</t>
  </si>
  <si>
    <t>The Nonconventional Technologies Review</t>
  </si>
  <si>
    <t>Index Copernicus; ProQuest; Google Academic (http://www.revtn.ro/index.htm)</t>
  </si>
  <si>
    <t>http://www.revtn.ro/editorial-board.htm</t>
  </si>
  <si>
    <t>Fiabilitate și Durabilitate</t>
  </si>
  <si>
    <t>EBSCO, DOAJ, INDEXCOPERNICUS</t>
  </si>
  <si>
    <t>http://www.utgjiu.ro/rev_mec/?page=comitet</t>
  </si>
  <si>
    <t>International Journal of Quality Assurance in Engineering and Technology Education (IJQAETE)</t>
  </si>
  <si>
    <t>Inspec, Proquest...</t>
  </si>
  <si>
    <t>https://www.igi-global.com/journal/international-journal-quality-assurance-engineering/41026</t>
  </si>
  <si>
    <t>Index Copernicus, Pro Quest</t>
  </si>
  <si>
    <t>Rosca Liviu</t>
  </si>
  <si>
    <t>IIM</t>
  </si>
  <si>
    <t>Review of Management &amp; Economic Engineering</t>
  </si>
  <si>
    <t>Ulrich's Periodical Directory, EBSCO Business Source Complete Database, Index Copernicus, etc.</t>
  </si>
  <si>
    <t>www.rmee.org</t>
  </si>
  <si>
    <t>ACTA Universitatis Cibiniensis
Technical Series</t>
  </si>
  <si>
    <t>Ulrich's Periodicals Directory/ulrichsweb, EBSCO (relevant databases), EBSCO Discovery Service</t>
  </si>
  <si>
    <t>Google Scholar, Index Copernicus (ICV=55.89)</t>
  </si>
  <si>
    <t>Mihail Aurel TITU</t>
  </si>
  <si>
    <t>Philosophy Study</t>
  </si>
  <si>
    <t>BASE
WorldCat 
Cite Factor
Scholarsteer
Google Scholar  
SJournal Index
Infobase Index 
Journal Impact Factor
Minerva Liberary Catalog
Bay State college library
Kings collage London Library Pubge
Cambridge Scientific Abstracts (CSA)
Chinese Database of CEPS, American Federal Computer Library Center (OCLC)
Chinese Scientific Journals Database, VIP Corporation, Chongqing, P.R. China
Norwegian Social Science Data Services (NSD)
The Philosopher’s Index
Pubget
SCRIBD
Ulrich’s Periodicals Directory
Universe Digital Library S/B
J-Gate
DRJI
Google Scholar Metrics  3</t>
  </si>
  <si>
    <t>http://www.davidpublisher.com/index.php/Home/Journal/detail?journalid=44&amp;jx=ps&amp;cont=editorial</t>
  </si>
  <si>
    <t>Nonconventional Technologies Review, Revista de Tehnologii Neconvenționale</t>
  </si>
  <si>
    <t>Google Scholar, EBSCO, ProQuest, Copernicus</t>
  </si>
  <si>
    <t>http://www.revtn.ro/index.htm</t>
  </si>
  <si>
    <t>Revista de Management comparat internațional</t>
  </si>
  <si>
    <t>RePec (Research Papers in Economics - IDEAS, Econpapers, Socionet), Index Copernicus - Journals Master List, EBSCO, The World Wide Web Virtual Library For European Integration, NewJour Electronic Journals and Newsletters, Ulrich's Periodicals Directory, Cabells Database, Google Scholar, OCLC-WorldCat</t>
  </si>
  <si>
    <t>http://www.rmci.ase.ro</t>
  </si>
  <si>
    <t>RePec (Research Papers in Economics 
– IDEAS, Econpapers, Socionet ), Central and Eastern European Online Library, Index Copernicus - Journals Master List, Cabell's Database, Ulrich's Periodicals Directory, SCIPIO</t>
  </si>
  <si>
    <t>http://www.managementgeneral.ro</t>
  </si>
  <si>
    <t>Mircea Badescu</t>
  </si>
  <si>
    <t>8th INTERNATIONAL CONFERENCE
ON MANUFACTURING SCIENCE AND EDUCATION 
- MSE 2017 -</t>
  </si>
  <si>
    <t xml:space="preserve"> Beju Livia Dana</t>
  </si>
  <si>
    <t>MSE 2017 - 8th International Conference on Manufacturing Science and Education, Sibiu, Romania</t>
  </si>
  <si>
    <t>5.05.2017</t>
  </si>
  <si>
    <t>Infrared Physics &amp; Technology</t>
  </si>
  <si>
    <t>https://www.journals.elsevier.com/infrared-physics-and-technology</t>
  </si>
  <si>
    <t>27.07.2017</t>
  </si>
  <si>
    <t>Production &amp; Manufacturing Research</t>
  </si>
  <si>
    <t>https://www.tandfonline.com/loi/tpmr20</t>
  </si>
  <si>
    <t>22.02.2017</t>
  </si>
  <si>
    <r>
      <t>8</t>
    </r>
    <r>
      <rPr>
        <vertAlign val="superscript"/>
        <sz val="11"/>
        <color indexed="8"/>
        <rFont val="Times New Roman"/>
        <family val="1"/>
      </rPr>
      <t>th</t>
    </r>
    <r>
      <rPr>
        <sz val="11"/>
        <color indexed="8"/>
        <rFont val="Times New Roman"/>
        <family val="1"/>
      </rPr>
      <t xml:space="preserve"> BRCEBE Balkan Region Conference on Engineering and Business Education &amp; 10th ICEBE International Conference on Engineering and Business Education</t>
    </r>
  </si>
  <si>
    <t>16.06 2017</t>
  </si>
  <si>
    <t>8th International Conference on Manufacturing Science and Education, MSE 2017</t>
  </si>
  <si>
    <t>06.05.2017</t>
  </si>
  <si>
    <t>MSE 2017</t>
  </si>
  <si>
    <t>https://www.matec-conferences.org/articles/matecconf/pdf/2017/35/matecconf_mse2017_About-the-conference.pdf</t>
  </si>
  <si>
    <t>IEEE Trnsactions on Industrial Informatics</t>
  </si>
  <si>
    <t>http://ieeexplore.ieee.org/xpl/RecentIssue.jsp?reload=true&amp;punumber=9424</t>
  </si>
  <si>
    <t>http://www.mdpi.com/journal/sustainability</t>
  </si>
  <si>
    <t>Symmetry</t>
  </si>
  <si>
    <t>http://www.mdpi.com/journal/symmetry</t>
  </si>
  <si>
    <t>Waste Management</t>
  </si>
  <si>
    <t>https://www.journals.elsevier.com/waste-management</t>
  </si>
  <si>
    <t>8th INTERNATIONAL CONFERENCE ON MANUFACTURING SCIENCE AND EDUCATION 
- MSE 2017 - TRENDS IN NEW INDUSTRIAL REVOLUTION</t>
  </si>
  <si>
    <t>Martie 2017</t>
  </si>
  <si>
    <t>8th Balkan Region Conference on Engineering and Business Education (BRCEBE)
and 10th International Conference on Engineering and Business Education (ICEBE)
“Creating a mindset for growth and socio-economic development”</t>
  </si>
  <si>
    <t>Iunie 2017</t>
  </si>
  <si>
    <t>IEEE Transactions on Industrial Informatics</t>
  </si>
  <si>
    <t>https://mc.manuscriptcentral.com/tii</t>
  </si>
  <si>
    <t>COFARU NICOLAE FLORIN</t>
  </si>
  <si>
    <t>IPC2017 - 3rd International Conference for Doctoral Students</t>
  </si>
  <si>
    <t>http://ipc.unitbv.ro/</t>
  </si>
  <si>
    <t>24.05.2017</t>
  </si>
  <si>
    <t>MTeM 2017-13th International Conference on Modern Technologies in Manufacturing</t>
  </si>
  <si>
    <t xml:space="preserve"> http://www.mtem.utcluj.ro/</t>
  </si>
  <si>
    <t>04.09.2017</t>
  </si>
  <si>
    <t>Novel Trends in Production Devices and Systems IV</t>
  </si>
  <si>
    <t>https://www.scientific.net/Reviewer/Papers/4615</t>
  </si>
  <si>
    <t>20.10.2017</t>
  </si>
  <si>
    <t>The 15th National Symposium of Experimental Stress Analysis and Materials Testing</t>
  </si>
  <si>
    <t>https://www.ulbsibiu.ro/ro/evenimente/events.php?news_id=2926</t>
  </si>
  <si>
    <t>02.08.2017</t>
  </si>
  <si>
    <t>The 23rd National Symposium of Fracture Mechanics A.R.M.R.</t>
  </si>
  <si>
    <t>02.08.2018</t>
  </si>
  <si>
    <t>The International Journal of Advanced Manufacturing Technology (JAMT)</t>
  </si>
  <si>
    <t>https://www.editorialmanager.com/jamt/default.aspx</t>
  </si>
  <si>
    <t>12.07.2017; 10.12.2017</t>
  </si>
  <si>
    <t>http://www.revtn.ro/reviewing.htm</t>
  </si>
  <si>
    <t>24.02.2017; 04.09.2017</t>
  </si>
  <si>
    <t>MSE 2017 (8th INTERNATIONAL CONFERENCE
ON MANUFACTURING SCIENCE AND EDUCATION )</t>
  </si>
  <si>
    <t>28.06.2017 (10 recenzii)</t>
  </si>
  <si>
    <t>Journal of Cleaner Production</t>
  </si>
  <si>
    <t>//www.journals.elsevier.com/journal-of-cleaner-production/</t>
  </si>
  <si>
    <t xml:space="preserve">15 octombrie, 28 octombrie, 03 noiembrie, 07 noiembrie, </t>
  </si>
  <si>
    <t>The International Conference on Energy and Mechanical Engineering</t>
  </si>
  <si>
    <t>http://www.eme2017.org/</t>
  </si>
  <si>
    <t>15 noiembrie</t>
  </si>
  <si>
    <t xml:space="preserve"> 5th Annual 2017 e 5th Annual 2017
International Conference on Mechanics and Mechatronics (ICMM2017)</t>
  </si>
  <si>
    <t>http://www.icmm2017.org/</t>
  </si>
  <si>
    <t>10th International Conference on Engineering and Business Education (ICEBE), 10th International Conference on Engineering and Business Education (ICEBE)</t>
  </si>
  <si>
    <t>http://conferences.ulbsibiu.ro/brcebe/committee.php</t>
  </si>
  <si>
    <t>21.06.2017, 25.07.2017</t>
  </si>
  <si>
    <r>
      <t>SIM 2017: International Symposium on Management – „Challenges and Innovation in Management and Entrepreneurship” - editia a XIV-a </t>
    </r>
    <r>
      <rPr>
        <i/>
        <sz val="10"/>
        <rFont val="Arial Narrow"/>
        <family val="2"/>
      </rPr>
      <t>(27-28 octombrie 2017)</t>
    </r>
  </si>
  <si>
    <t>http://www.sim2017.org/</t>
  </si>
  <si>
    <t>8th INTERNATIONAL CONFERENCE ON MANUFACTURING SCIENCE AND EDUCATION - MSE 2017 -TRENDS IN NEW INDUSTRIAL REVOLUTION</t>
  </si>
  <si>
    <t>http://conferences.ulbsibiu.ro/mse/2017/ipc.htm</t>
  </si>
  <si>
    <t>25.02.2017</t>
  </si>
  <si>
    <t>28.06.2017</t>
  </si>
  <si>
    <t>Lecture Notes of Computer Science</t>
  </si>
  <si>
    <t>http://2017.iccsa.org/</t>
  </si>
  <si>
    <t>20.04.2017</t>
  </si>
  <si>
    <t>8th Balkan Region Conference on Engineering and Business Education (BRCEBE)
and 10th International Conference on Engineering and Business Education (ICEBE</t>
  </si>
  <si>
    <t xml:space="preserve">The 8th International conference on knowledge science, engineering and management, Melbourne, Australia, 19-20 August 2017
</t>
  </si>
  <si>
    <t>http://www.ksem2017.conferences.academy/organizing_committee.html</t>
  </si>
  <si>
    <t>Mai 17</t>
  </si>
  <si>
    <t>The 22nd international conference: Knowledge based organization, Sibiu</t>
  </si>
  <si>
    <t>http://www.armyacademy.ro/manifestari_kbo.php</t>
  </si>
  <si>
    <t>ACTA Universitatis Cibiniensis. Technical Series</t>
  </si>
  <si>
    <t>http://www.degruyter.com/view/j/aucts?rskey=fcV8kA&amp;result=4</t>
  </si>
  <si>
    <t xml:space="preserve">3rd International Conference
for Doctoral Students - IPC 2017
</t>
  </si>
  <si>
    <t>https://www.igi-global.com/journal/international-journal-quality-assurance-engineering/41026#indices</t>
  </si>
  <si>
    <t>IULIE 2017</t>
  </si>
  <si>
    <t xml:space="preserve">8th International Conference on Manufacturing Science and Education – MSE 2017 “Trends in New Industrial Revolution” </t>
  </si>
  <si>
    <t>Aprilie 2017</t>
  </si>
  <si>
    <t>8th Balkan Region Conference on Engineering and Business Education (BRCEBE) and 10th International Conference on Engineering and Business Education (ICEBE)</t>
  </si>
  <si>
    <r>
      <t>The 8</t>
    </r>
    <r>
      <rPr>
        <vertAlign val="superscript"/>
        <sz val="10"/>
        <color indexed="8"/>
        <rFont val="Arial Narrow"/>
        <family val="2"/>
        <charset val="238"/>
      </rPr>
      <t>th</t>
    </r>
    <r>
      <rPr>
        <sz val="10"/>
        <color indexed="8"/>
        <rFont val="Arial Narrow"/>
        <family val="2"/>
        <charset val="238"/>
      </rPr>
      <t xml:space="preserve"> International Conference on Manufacturing Science and Education Sibiu, Romania</t>
    </r>
  </si>
  <si>
    <t xml:space="preserve">http://conferences.ulbsibiu.ro/mse/2017/ipc.htm </t>
  </si>
  <si>
    <t>01.04.2017      02.04.2017      02.05.2017       03.05.2017</t>
  </si>
  <si>
    <t>Moraru Gina-Maria</t>
  </si>
  <si>
    <t>The 8th International Conference on Manufacturing Science and Education, MSE 2017 - "Trends in New Industrial Revolution"</t>
  </si>
  <si>
    <t>Moraru Gina</t>
  </si>
  <si>
    <t xml:space="preserve">MSE2017 - The 8th International Conference on Manufacturing Science and Education –  “Trends in New Industrial Revolution” </t>
  </si>
  <si>
    <t>09.05.2017</t>
  </si>
  <si>
    <t>Mihaela Rotaru</t>
  </si>
  <si>
    <t>8th International Conference on Manufacturing Science and Education.</t>
  </si>
  <si>
    <t>25 iulie 2017</t>
  </si>
  <si>
    <t>8th International Conference on Manufacturing Science and Education – MSE 2017 “Trends in New Industrial Revolution”</t>
  </si>
  <si>
    <t>04.04.2017</t>
  </si>
  <si>
    <r>
      <t>8</t>
    </r>
    <r>
      <rPr>
        <vertAlign val="superscript"/>
        <sz val="10"/>
        <rFont val="Arial Narrow"/>
        <family val="2"/>
      </rPr>
      <t>th</t>
    </r>
    <r>
      <rPr>
        <sz val="10"/>
        <rFont val="Arial Narrow"/>
        <family val="2"/>
      </rPr>
      <t> Balkan Region Conference on Engineering and Business Education (BRCEBE)</t>
    </r>
  </si>
  <si>
    <t>19.07.2017</t>
  </si>
  <si>
    <r>
      <t>8</t>
    </r>
    <r>
      <rPr>
        <sz val="10"/>
        <color indexed="8"/>
        <rFont val="Arial Narrow"/>
        <family val="2"/>
      </rPr>
      <t xml:space="preserve"> th INTERNATIONAL CONFERENCE ON MANUFACTURING SCIENCE AND EDUCATION , 7-9 June </t>
    </r>
    <r>
      <rPr>
        <b/>
        <sz val="10"/>
        <color indexed="8"/>
        <rFont val="Arial Narrow"/>
        <family val="2"/>
      </rPr>
      <t>201</t>
    </r>
    <r>
      <rPr>
        <sz val="10"/>
        <color indexed="8"/>
        <rFont val="Arial Narrow"/>
        <family val="2"/>
      </rPr>
      <t>7 Sibiu , Romania</t>
    </r>
  </si>
  <si>
    <t>mai 2017 (4 lucrari stiintifice recenzate )</t>
  </si>
  <si>
    <r>
      <t>28</t>
    </r>
    <r>
      <rPr>
        <sz val="10"/>
        <color indexed="8"/>
        <rFont val="Arial Narrow"/>
        <family val="2"/>
      </rPr>
      <t xml:space="preserve">th International Scientific and Technical Conference and Exhibition DRILLING-OIL-GAS AGH </t>
    </r>
    <r>
      <rPr>
        <b/>
        <sz val="10"/>
        <color indexed="8"/>
        <rFont val="Arial Narrow"/>
        <family val="2"/>
      </rPr>
      <t>2017</t>
    </r>
  </si>
  <si>
    <t>http://50lat.wnig.agh.edu.pl/konferencja-jubileuszowa/komitet-naukowy/</t>
  </si>
  <si>
    <t>aprilie 2017 (2 lucrari stiintifice recenzate )</t>
  </si>
  <si>
    <t>www.revtn.ro</t>
  </si>
  <si>
    <t>08.06.2017 și 05.09.2017 (2 recenzii - a se vedea dovada scanata)</t>
  </si>
  <si>
    <t>Journal of Business and Economics, USA</t>
  </si>
  <si>
    <t>http://www.academicstar.us/journalsshow.asp?ArtID=371&amp;showa=showuser</t>
  </si>
  <si>
    <t>01.12.2017 (a se vedea dovada scanata)</t>
  </si>
  <si>
    <t>http://jeeeccs.net/index.php/journal</t>
  </si>
  <si>
    <t>15.01.2017 (a se vedea dovada scanata)</t>
  </si>
  <si>
    <t>MTeM 2017, Modern technologies in manufacturing, Cluj Napoca</t>
  </si>
  <si>
    <t>http://www.mtem.utcluj.ro</t>
  </si>
  <si>
    <t>04.09.2017 (5 recenzii - a se vedea dovada scanata)</t>
  </si>
  <si>
    <t>KBO 2017, THE 23th INTERNATIONAL SCIENTIFIC CONFERENCE "THE KNOWLEDGE-BASED ORGANIZATION"</t>
  </si>
  <si>
    <t>09.05.2017; 10.05.2017; 12.05.2017 (3 recenzii - a se vedea dovada scanata)</t>
  </si>
  <si>
    <t>IManEE 2017, The 21th edition of IManEE 2017 International Conference, May 25-26, 2017 Iasi, Romania</t>
  </si>
  <si>
    <t>http://2017.imane.ro</t>
  </si>
  <si>
    <t>04.04.2017 și 05.03.2017 (5 recenzii - a se vedea dovada scanata)</t>
  </si>
  <si>
    <t>EUROINVENT International Conference on Innovative Research - ICIR 2017 (conferinta indexata ISI)</t>
  </si>
  <si>
    <t>http://www.euroinvent.org/conference/?page_id=24; http://www.euroinvent.org/conference/; http://iopscience.iop.org/issue/1757-899X/209/1;</t>
  </si>
  <si>
    <t>15.04.2017 (4 recenzii - a se vedea dovada scanata)</t>
  </si>
  <si>
    <t>INVENTICA 2017 - The 21th International Conference of Inventics</t>
  </si>
  <si>
    <t xml:space="preserve">http://ini.tuiasi.ro/conferinta/; </t>
  </si>
  <si>
    <t>20.05.2017 (6 recenzii - a se vedea dovada scanata)</t>
  </si>
  <si>
    <t xml:space="preserve"> membru</t>
  </si>
  <si>
    <t>7-9, iunie 2017</t>
  </si>
  <si>
    <t>Ioan Bondrea</t>
  </si>
  <si>
    <t>Internationala</t>
  </si>
  <si>
    <t>organizator principal</t>
  </si>
  <si>
    <t>Cioca lucian Ionel</t>
  </si>
  <si>
    <t>iunie 2017</t>
  </si>
  <si>
    <t>membru IPC</t>
  </si>
  <si>
    <r>
      <t>8</t>
    </r>
    <r>
      <rPr>
        <vertAlign val="superscript"/>
        <sz val="10"/>
        <rFont val="Arial Narrow"/>
        <family val="2"/>
      </rPr>
      <t>th</t>
    </r>
    <r>
      <rPr>
        <sz val="10"/>
        <rFont val="Arial Narrow"/>
        <family val="2"/>
      </rPr>
      <t> International Conference on Database Management Systems (DMS 2017), (Sydney, AUSTRALIA, 2017)</t>
    </r>
  </si>
  <si>
    <r>
      <t>5</t>
    </r>
    <r>
      <rPr>
        <vertAlign val="superscript"/>
        <sz val="10"/>
        <rFont val="Arial Narrow"/>
        <family val="2"/>
      </rPr>
      <t>th</t>
    </r>
    <r>
      <rPr>
        <sz val="10"/>
        <rFont val="Arial Narrow"/>
        <family val="2"/>
      </rPr>
      <t> International Conference on Data Mining &amp; Knowledge Management Process (DMKP 2017), (Dubai, UAE, 2017)</t>
    </r>
  </si>
  <si>
    <t>http://csen2016.org/2017/DKMP/program.html</t>
  </si>
  <si>
    <r>
      <t>3</t>
    </r>
    <r>
      <rPr>
        <vertAlign val="superscript"/>
        <sz val="10"/>
        <rFont val="Arial Narrow"/>
        <family val="2"/>
      </rPr>
      <t>rd</t>
    </r>
    <r>
      <rPr>
        <sz val="10"/>
        <rFont val="Arial Narrow"/>
        <family val="2"/>
      </rPr>
      <t> International Conference on Data Mining and Applications (DMA 2017), (Geneva, Switzeland, 2017)</t>
    </r>
  </si>
  <si>
    <t>19-21.11.2017</t>
  </si>
  <si>
    <t>07-09.06.2017</t>
  </si>
  <si>
    <t>internațională</t>
  </si>
  <si>
    <t>50 puncte</t>
  </si>
  <si>
    <t>CONFERENG 2017</t>
  </si>
  <si>
    <t>Nationala</t>
  </si>
  <si>
    <t>http://ing.utgjiu.ro/wp-content/conferinte/confereng2017/home.html</t>
  </si>
  <si>
    <t>Membru</t>
  </si>
  <si>
    <t>8-9 decembrie 2017</t>
  </si>
  <si>
    <t>ModTech 2017 International Conference</t>
  </si>
  <si>
    <t>http://modtech.ro/conference/ModTech2017_Presentation.php</t>
  </si>
  <si>
    <t>14-17.06.2017</t>
  </si>
  <si>
    <t>Foidas Ion</t>
  </si>
  <si>
    <t xml:space="preserve"> SPE Romanian Section Symposium: “Dry Hole Analysis: What I Have Learnt about the Upstream Petroleum Industry from My Failures?” </t>
  </si>
  <si>
    <t>http://connect.spe.org/romania/events/eventdescription?CalendarEventKey=10a263ec-c588-46da-be69-cbf4889817cc&amp;CommunityKey=24517c84-7df2-4913-8c1b-3ea167b36d33&amp;Home=%2Fromania%2Fevents%2Fpast-events</t>
  </si>
  <si>
    <t>membru in organizatoric</t>
  </si>
  <si>
    <t>“The SPE Regional Director, Matthias Meister visit at Lucian Blaga University of Sibiu (LBUS) Student Group”</t>
  </si>
  <si>
    <t>http://connect.spe.org/romania</t>
  </si>
  <si>
    <t>Introduction in Oil &amp; Gas Industry</t>
  </si>
  <si>
    <t>SPE Mature Gas Fields Symposium</t>
  </si>
  <si>
    <t>21 nov. 2017</t>
  </si>
  <si>
    <t>The 17th International Conference on Computational Science and Its Applications (ICCSA 2017)</t>
  </si>
  <si>
    <t>July 3 - 6, 2017</t>
  </si>
  <si>
    <t>June 7-9, 2017</t>
  </si>
  <si>
    <t>naţională</t>
  </si>
  <si>
    <t>21-23 septembrie 2017</t>
  </si>
  <si>
    <t>8th Balkan Region Conference on Engineering and Business Education (BRCEBE)
and 10th International Conference on Engineering and Business Education (ICEBE)</t>
  </si>
  <si>
    <t>General chair</t>
  </si>
  <si>
    <t>19-22.10.2017</t>
  </si>
  <si>
    <t>3rd International Conference
for Doctoral Students - IPC 2017</t>
  </si>
  <si>
    <t>STEERING COMMITTEE</t>
  </si>
  <si>
    <t>22-23 Iunie 2017</t>
  </si>
  <si>
    <t>Modern Technologies in Industrial Engineering</t>
  </si>
  <si>
    <t>http://modtech.ro/conference/conference-committees.php</t>
  </si>
  <si>
    <t>President</t>
  </si>
  <si>
    <t>13-16 Iunie 2017</t>
  </si>
  <si>
    <t>http://ietec.apaqa.org/organising-committee/</t>
  </si>
  <si>
    <t>HONORARY CHAIRS</t>
  </si>
  <si>
    <t>4-6.12.2017</t>
  </si>
  <si>
    <t>internaţională</t>
  </si>
  <si>
    <t xml:space="preserve">http://conferences.ulbsibiu.ro/mse/2017/noc.htm </t>
  </si>
  <si>
    <t>membru în comitetul de organizare</t>
  </si>
  <si>
    <t>21-22 Sept. 2017</t>
  </si>
  <si>
    <t>http://conferences.ulbsibiu.ro/mse/2017/index.htm; http://conferences.ulbsibiu.ro/mse/2017/noc.htm</t>
  </si>
  <si>
    <t>OLEKSIK MIHAELA</t>
  </si>
  <si>
    <t>Internațională</t>
  </si>
  <si>
    <t>Membru in comitetul onorific, Membru in comitetul organizatoric</t>
  </si>
  <si>
    <t>Membru in comitetul de organizare</t>
  </si>
  <si>
    <t>19-22 oct. 2017</t>
  </si>
  <si>
    <t>Rotaru M. Ionela</t>
  </si>
  <si>
    <t>membrul in comitetul organizatoric</t>
  </si>
  <si>
    <t>Congresul Romano-Iordanian de Medicina si Farmacie - Editia VIII CORIMF 2017</t>
  </si>
  <si>
    <t>principal</t>
  </si>
  <si>
    <t>6-9 iunie 2017</t>
  </si>
  <si>
    <t>14-17 iunie 2017</t>
  </si>
  <si>
    <t>8th Balkan Region Conference on Engineering and Business Education (BRCEBE)
and
10th International Conference on Engineering and Business Education (ICEBE)
“Creating a mindset for growth and socio-economic development”</t>
  </si>
  <si>
    <t>19 - 22 octombrie 2017</t>
  </si>
  <si>
    <t>Valori ale cunoașterii tradiționale în susținerea Regiunii Gastronomice Europene Sibiu 2019</t>
  </si>
  <si>
    <t>Primăria Sibiu</t>
  </si>
  <si>
    <t>Antofie MM</t>
  </si>
  <si>
    <t>FSAA2</t>
  </si>
  <si>
    <t>Sept 2017-Dec 2017</t>
  </si>
  <si>
    <t>460-345 (Budac Camelia 45+ Oana Danci 45+ Rusu Horatiu 45+ Volovici Rodica 45+ Chifar Nicolae 45+ Ioan Bondrea Rector 50 + Camelia Sava 50 + 10 Moise Cristina + 10 Spanu Simona) </t>
  </si>
  <si>
    <t>Barb carmen</t>
  </si>
  <si>
    <t>Fascinația industriei auto - excursie de studii</t>
  </si>
  <si>
    <t>Ministerul Educatiei Nationale</t>
  </si>
  <si>
    <t>Claudiu Kifor</t>
  </si>
  <si>
    <t>martie-decembrie 2017</t>
  </si>
  <si>
    <t>13430</t>
  </si>
  <si>
    <t>134</t>
  </si>
  <si>
    <t>Noaptea Cercetătorilor</t>
  </si>
  <si>
    <t>15750</t>
  </si>
  <si>
    <t>157</t>
  </si>
  <si>
    <t>EduHub – Societatea Antreprenorială Studențească a ULBS</t>
  </si>
  <si>
    <t>Cameloa Budac</t>
  </si>
  <si>
    <t>iulie-decembrie 2017</t>
  </si>
  <si>
    <t>90000</t>
  </si>
  <si>
    <t>450</t>
  </si>
  <si>
    <t>Dumitrascu Danut, Bakos Levente</t>
  </si>
  <si>
    <t>Holonic Crisis Handling Model for Corporate Sustanability, proiect MC</t>
  </si>
  <si>
    <t>12.2017-12.2017</t>
  </si>
  <si>
    <t>Dumitrascu Danu</t>
  </si>
  <si>
    <t>Fondul de Dezvoltare Instituțională</t>
  </si>
  <si>
    <t>Camelia Budac</t>
  </si>
  <si>
    <t xml:space="preserve"> 01.07.2017 – 31.12.2017</t>
  </si>
  <si>
    <t xml:space="preserve"> 90.000 lei</t>
  </si>
  <si>
    <t>90.000 lei</t>
  </si>
  <si>
    <t>Primaria Sibiu</t>
  </si>
  <si>
    <t>august-ocombrie 2017</t>
  </si>
  <si>
    <t>10000</t>
  </si>
  <si>
    <t>Consiliul Judetean Sibiu</t>
  </si>
  <si>
    <t>iunie-octombrie 2017</t>
  </si>
  <si>
    <t>3000</t>
  </si>
  <si>
    <t>30</t>
  </si>
  <si>
    <t xml:space="preserve">Finantare manifestare stiintifica The 8th Balkan Region Conference on Engineering and Business Education BRCEBE &amp; 10th Conference on Engineering and Business Education ICEBE </t>
  </si>
  <si>
    <t>Ministerul Cercetarii si Inovarii</t>
  </si>
  <si>
    <t>9600</t>
  </si>
  <si>
    <t>96</t>
  </si>
  <si>
    <t>Dezvoltarea unei solutii pentru automatizarea schimbului de viteze a motocicletelor standard cu transmisie manuală (contract 4587 din 4 nov 2016)</t>
  </si>
  <si>
    <t>Continental Automotive Systems SRL</t>
  </si>
  <si>
    <t>Petruse Radu Emanuil</t>
  </si>
  <si>
    <t>oct 2016 - ian 2017</t>
  </si>
  <si>
    <t>Roxana Savescu</t>
  </si>
  <si>
    <t xml:space="preserve">The 8th Balkan Region Conference on Engineering and Business Education BRCEBE &amp; 10th Conference on Engineering and Business Education ICEBE </t>
  </si>
  <si>
    <t>Dumitrascu D.</t>
  </si>
  <si>
    <t>Personalised Engineering Education in Southern Africa /PEESAIII. 585966 – EPP – 1 – 2017 – 1 – DE – EPPKA2 – CBHE - JP</t>
  </si>
  <si>
    <t>Kifor C.</t>
  </si>
  <si>
    <t>Personalised Engineering Education in Southern Africa / 
PEESAIII. 585966 – EPP – 1 – 2017 – 1 – DE – EPPKA2 – CBHE - JP</t>
  </si>
  <si>
    <t xml:space="preserve">KA 2 - Cooperation for innovation and exchange of good practices </t>
  </si>
  <si>
    <t xml:space="preserve">DYNAMIC - Towards responsive engineering curricula through Europeanization of dual higher education" </t>
  </si>
  <si>
    <t>[588378-EPP- EPPKA2-1-2017-1-DE-KA].</t>
  </si>
  <si>
    <t>Ionela Rotaru</t>
  </si>
  <si>
    <t>Engine for Intelligent Resolution</t>
  </si>
  <si>
    <t>H2020 - ICT-16-2017-RIA</t>
  </si>
  <si>
    <t>Alexandru Butean</t>
  </si>
  <si>
    <t>https://ec.europa.eu/programmes/horizon2020/</t>
  </si>
  <si>
    <t>26/07/2017</t>
  </si>
  <si>
    <t>Elaborare de soluții și dezvoltarea cerințelor tehnice pentru asigurarea securității activităților industriale care implică substanțe periculoase explozive/toxice (PN-III-P1-1.2-PCCDI2017-0098)</t>
  </si>
  <si>
    <t>Proiecte complexe (PCCDI 2017)</t>
  </si>
  <si>
    <t>partener</t>
  </si>
  <si>
    <t>Cioca lucian</t>
  </si>
  <si>
    <t>https://uefiscdi.ro/resource- 87282? &amp; Wtok = d9cb395475203fb84535e766ea72b6 7996a4a679 &amp; wtkps =XY9bCsIwEEX3Mt9aM3mQON2DCK6gJm 2NtkaMtYq4d5MqiP5dhnPuZSrS9Iik CMbLoYtQekKupZaSlZEEQfQOcloS4LjvBnlj6A9Ne8SgxU3dw5bHudzZp</t>
  </si>
  <si>
    <t>22,11,2017</t>
  </si>
  <si>
    <t>Rotaru Mihaela</t>
  </si>
  <si>
    <t xml:space="preserve">Contract de parteneriat semnat </t>
  </si>
  <si>
    <t>01.07.2017</t>
  </si>
  <si>
    <t xml:space="preserve"> Miricescu Dan</t>
  </si>
  <si>
    <t xml:space="preserve"> Denes Calin</t>
  </si>
  <si>
    <t>Poliția Sibiu - Viaţa are prioritate. Măsurarea vitezei de deplasare în trafic a autovehiculelor</t>
  </si>
  <si>
    <t>Dumitrascu Danut, Lucian Tarnu</t>
  </si>
  <si>
    <t>Noaptea cercetatorilor 2017</t>
  </si>
  <si>
    <t>http://cercetare.ulbsibiu.ro/NoapteaCercetatorilor/NC2017/</t>
  </si>
  <si>
    <t xml:space="preserve"> Dumitrascu Dan</t>
  </si>
  <si>
    <t>Augmented Reality Robot Teaching Application</t>
  </si>
  <si>
    <t>Radu Emanuil Petruse, Ioan Bondrea, Carmen Simion</t>
  </si>
  <si>
    <t>International Engineering and Technology Education Conference (IETEC 2017)</t>
  </si>
  <si>
    <t>http://ietec.apaqa.org/</t>
  </si>
  <si>
    <t xml:space="preserve"> Bondrea Ian</t>
  </si>
  <si>
    <t>The strategic role of universities in the regional development: LBUS case study</t>
  </si>
  <si>
    <t>Livia Ilie, Ioan Bondrea</t>
  </si>
  <si>
    <t>New Approaches and Tendencies in Entrepreneurial Management
International Conference Proceedings</t>
  </si>
  <si>
    <t>https://books.google.ro/books?id=yVwpDwAAQBAJ&amp;printsec=frontcover&amp;hl=ro&amp;source=gbs_ge_summary_r&amp;cad=0#v=onepage&amp;q&amp;f=false</t>
  </si>
  <si>
    <t>Tarnu Lucian</t>
  </si>
  <si>
    <t>Legal liability Regading the Regime of Organization, Systematization and Signalization of Roads in Romania</t>
  </si>
  <si>
    <t xml:space="preserve">Tarnu L.I.  </t>
  </si>
  <si>
    <t>International Conference KNOWLEDGE-BASED ORGANIZATION</t>
  </si>
  <si>
    <t>https://content.sciendo.com/view/journals/kbo/kbo-overview.xml</t>
  </si>
  <si>
    <t xml:space="preserve">15-17 Iunie 2017 </t>
  </si>
  <si>
    <t xml:space="preserve">Lessons learnt from Romgaz experience during fracturing campaign in Transylvanian Basin </t>
  </si>
  <si>
    <t xml:space="preserve">Diana Lupu                                     Ion Foidas              </t>
  </si>
  <si>
    <t xml:space="preserve">Optimizing production from Romgaz mature gas fields by using group compression
</t>
  </si>
  <si>
    <t>Ion Foidas                                Stefana Morar (Romgaz)                 Sorin Bezdedeanu (Romgaz)</t>
  </si>
  <si>
    <t>Îmbunătăţirea instruirii universitare a studenților cu privire la reducerea vulnerabilităților la schimbări climatice – Internship în Norvegia</t>
  </si>
  <si>
    <t>Internship în Norvegia</t>
  </si>
  <si>
    <t>https://caleaverde.ro/activitati/educare-informare/</t>
  </si>
  <si>
    <t>13-24.03.2017</t>
  </si>
  <si>
    <t>Short term Training for minimizing the skills gap of textile engineering graduates integrating Problem Based Learning (PBL) method</t>
  </si>
  <si>
    <t xml:space="preserve"> Lal Mohan Baral† and Claudiu Vasile Kifor, Ahsanullah University of Science and Technology, Dhaka, Bangladesh†; “Lucian Blaga” University of Sibiu, Sibiu, Romania</t>
  </si>
  <si>
    <t xml:space="preserve">INTERNATIONAL ENGINEERING AND TECHNOLOGY EDUCATION CONFERENCE </t>
  </si>
  <si>
    <t>http://ietec.apaqa.org/wp-content/uploads/2017/11/IETEC17_Full-Program_FINAL.pdf</t>
  </si>
  <si>
    <t>4-6 Dec 2017</t>
  </si>
  <si>
    <t>A Combination of Six Sigma tools and Knowledge Management in IT Sector</t>
  </si>
  <si>
    <t xml:space="preserve">Thanh-Dat Nguyen†, Claudiu Vasile Kifor†, Lucian Lobont† and Nga Thi Kim Le‡, Lucian Blaga University of Sibiu, Sibiu, Romania†; Quy Nhon University, Quy Nhon, Vietnam‡. </t>
  </si>
  <si>
    <t>Collaborative Platform for Transferring Knowledge from University to Industry - A Bridge Grant Case Study</t>
  </si>
  <si>
    <t xml:space="preserve"> Sergiu Stefan Nicolaescu, Horatiu Constantin Palade, Claudiu Vasile Kifor and Adrian Florea</t>
  </si>
  <si>
    <t>Intellectual Capital Evaluation and Exploitation model Based on Big Data technologies</t>
  </si>
  <si>
    <t>Adrian Florea, Claudiu V. Kifor, Sergiu S. Nicolaescu, Nicolae Cocan, Ilie Receu</t>
  </si>
  <si>
    <t>24th International Scientific Conference on Economic and Social Development - Managerial Issues in Modern Business, Warsaw, 2017</t>
  </si>
  <si>
    <t>3-14 October 2017</t>
  </si>
  <si>
    <t>Thanh-Dat Nguyen†, Claudiu Vasile Kifor†, Lucian Lobont† and Nga Thi Kim Le‡, I(Quy Nhon University, Quy Nhon, Vietnam‡.)</t>
  </si>
  <si>
    <t>Improving traffic safety using modern methods
for accident data collection</t>
  </si>
  <si>
    <t>Conferința „A MOBILE PLATFORM FOR ENVIRONMENTAL MONITORING” COD: 16-SEE-PCB-RO SIBIU01 / 01; 3/07.07.2016</t>
  </si>
  <si>
    <t xml:space="preserve">https://www.ulbsibiu.ro/ro/evenimente/events.php?news_id=2816 </t>
  </si>
  <si>
    <t>ian 2017</t>
  </si>
  <si>
    <t>Support system for the management of the Sabanejewia aurata (de Filippi, 1863) populations of the ROSCI0227 – Sighişoara-Târnava Mare</t>
  </si>
  <si>
    <r>
      <t xml:space="preserve">Angela Curtean-Bănăduc, Doru Bănăduc,                  </t>
    </r>
    <r>
      <rPr>
        <b/>
        <sz val="10"/>
        <rFont val="Arial Narrow"/>
        <family val="2"/>
        <charset val="238"/>
      </rPr>
      <t>Dan Miricescu</t>
    </r>
    <r>
      <rPr>
        <sz val="10"/>
        <rFont val="Arial Narrow"/>
        <family val="2"/>
      </rPr>
      <t xml:space="preserve">,                Cristina Cismaș </t>
    </r>
  </si>
  <si>
    <t>6th Aquatic Biodiversity International Conference, Sibiu, Septembrie 2017,  ISBN 978-606-12-1465-5</t>
  </si>
  <si>
    <t>http://stiinte.ulbsibiu.ro/aquatic_biodiversity_conference/2017/</t>
  </si>
  <si>
    <t>27 - 30 sept. 2017</t>
  </si>
  <si>
    <t>Dan Miricescu</t>
  </si>
  <si>
    <t>Communicating through multisensory stimulation</t>
  </si>
  <si>
    <t>http://ispri.ro/sesiune-internationala-de-comunicari-stiintifice-arborele-vietii-proiect-lobbyart-cofinantat-de-primaria-si-consiliul-local-sibiu-</t>
  </si>
  <si>
    <t>Consideration about the organizational structure, culture and communication</t>
  </si>
  <si>
    <t>Moraru G.M., Popescu L.G.</t>
  </si>
  <si>
    <t>Propuneri de stimulare a creativitatii in mediul educational romanesc</t>
  </si>
  <si>
    <t>Antropologie şi Educaţie, Zilele Rainer, Sibiu, Organizator principal: Francisc Szombatfalvi-Torok; Coordonatori volum: Andrei Kozma, Cristiana Glavce, Constantin Balaceanu-Stolnici, Ed. Academiei Romane, Buc. 2017, pp. 201-209</t>
  </si>
  <si>
    <t>http://www.antropology.ro/</t>
  </si>
  <si>
    <t>Apr. 2017</t>
  </si>
  <si>
    <t>Popescu L.G.        Moraru G.M.</t>
  </si>
  <si>
    <t>Antropology of Communication International Conference Sibiu - "The tree of life the tree of Knowledge"http://ispri.ro/sesiune-internationala-de-comunicari-stiintifice-arborele-vietii-</t>
  </si>
  <si>
    <t>http://ispri.ro/sesiune-internationala-de-comunicari-stiintifice-arborele-vietii-</t>
  </si>
  <si>
    <t>Moraru G.M.     Popescu L.G.</t>
  </si>
  <si>
    <t>Consumul şi practicile culturale</t>
  </si>
  <si>
    <t xml:space="preserve">Popescu L.G. </t>
  </si>
  <si>
    <t>Antropologie şi Educaţie (Colecţia Zilele Rainer)</t>
  </si>
  <si>
    <t>Creație și inventică</t>
  </si>
  <si>
    <t xml:space="preserve">Zerbes M.-V., Popescu L.G. </t>
  </si>
  <si>
    <t>Noaptea cercetătorilor 2017</t>
  </si>
  <si>
    <t>Gandesti ca un inginer?</t>
  </si>
  <si>
    <t>Purcar C., Popescu L.</t>
  </si>
  <si>
    <t>Purcar Carmen, Popescu Liliana</t>
  </si>
  <si>
    <t>Industrial Process Management with the Aid of Orchestration and Linkedin Data.</t>
  </si>
  <si>
    <t>Ciora, R.A., Cioca, M., Simion, C.M.</t>
  </si>
  <si>
    <t>RUMOUR 2017: 3rd Workshop on Social Media and the Web of Linked Data (Workshop at JCDL2017 – Joint Conference on Digital Libraries), Toronto, Ontario, Canada</t>
  </si>
  <si>
    <t>https://profs.info.uaic.ro/~rumour/index2017.html</t>
  </si>
  <si>
    <t>22 June, 2017</t>
  </si>
  <si>
    <t>LEGĂTURA ÎNTRE BOALA PARODONTALĂ ȘI DEPRESIE</t>
  </si>
  <si>
    <t>Andreea Angela Ștețiu, Mircea Ștețiu</t>
  </si>
  <si>
    <t>Congresul Romano-Iordanian de Medicina si Farmacie - Editia VIII, Vol. I. Volum de rezumate, http://www.conferences.ulbsibiu.ro/corimf/about.html</t>
  </si>
  <si>
    <t>Mircea Ștețiu</t>
  </si>
  <si>
    <t>IMPACTUL BOLII PARODONTALE ASUPRA CALITĂȚII VIEȚII</t>
  </si>
  <si>
    <t>LASEROTERAPIA ÎN BOALA PARODONTALĂ</t>
  </si>
  <si>
    <t>Mircea Ștețiu, Andreea Angela Ștețiu</t>
  </si>
  <si>
    <t>Tratamentul Neoplasmului și AfecţiuniLE parodontale</t>
  </si>
  <si>
    <t>METODA ELEMENTULUI FINIT (FEM) ȘI IMPLANTOLOGIA ORALĂ</t>
  </si>
  <si>
    <t>TERAPIE ALTERNATIVĂ ÎN BOALA PARODONTALĂ</t>
  </si>
  <si>
    <t>Model conceptual de gospodarie autosustenabilă pentru o familie cu 5 membrii</t>
  </si>
  <si>
    <r>
      <rPr>
        <b/>
        <sz val="10"/>
        <rFont val="Arial Narrow"/>
        <family val="2"/>
      </rPr>
      <t>Mihai-Victor Zerbes</t>
    </r>
    <r>
      <rPr>
        <sz val="10"/>
        <rFont val="Arial Narrow"/>
        <family val="2"/>
      </rPr>
      <t xml:space="preserve"> (Universitatea ”Lucian Blaga” din Sibiu);</t>
    </r>
    <r>
      <rPr>
        <b/>
        <sz val="10"/>
        <rFont val="Arial Narrow"/>
        <family val="2"/>
      </rPr>
      <t xml:space="preserve"> Alexandru Olteanu</t>
    </r>
    <r>
      <rPr>
        <sz val="10"/>
        <rFont val="Arial Narrow"/>
        <family val="2"/>
      </rPr>
      <t xml:space="preserve"> (Universitatea ”Lucian Blaga” din Sibiu); </t>
    </r>
    <r>
      <rPr>
        <b/>
        <sz val="10"/>
        <rFont val="Arial Narrow"/>
        <family val="2"/>
      </rPr>
      <t xml:space="preserve">Alina-Maria Şoaita </t>
    </r>
    <r>
      <rPr>
        <sz val="10"/>
        <rFont val="Arial Narrow"/>
        <family val="2"/>
      </rPr>
      <t xml:space="preserve">(Universitatea ”Lucian Blaga” din Sibiu); </t>
    </r>
    <r>
      <rPr>
        <b/>
        <sz val="10"/>
        <rFont val="Arial Narrow"/>
        <family val="2"/>
      </rPr>
      <t>Ioan Cristian Nicolae</t>
    </r>
    <r>
      <rPr>
        <sz val="10"/>
        <rFont val="Arial Narrow"/>
        <family val="2"/>
      </rPr>
      <t xml:space="preserve"> (Universitatea ”Lucian Blaga” din Sibiu)</t>
    </r>
  </si>
  <si>
    <t>SALONUL NAŢIONAL DE INVENTICĂ
ŞI CREAŢIE ŞTIINŢIFICĂ PENTRU
TINERET 2017</t>
  </si>
  <si>
    <t>http://mts.ro/noutati/salonul-national-de-inventica-si-creatie-stiintifica-pentru-tineret-editia-15-deschis-in-prezenta-ministrului-tineretului-si-sportului-marius-dunca/</t>
  </si>
  <si>
    <t>Aparat de Ionoforeză</t>
  </si>
  <si>
    <r>
      <rPr>
        <b/>
        <sz val="10"/>
        <rFont val="Arial Narrow"/>
        <family val="2"/>
      </rPr>
      <t>Mihai-Victor Zerbes</t>
    </r>
    <r>
      <rPr>
        <sz val="10"/>
        <rFont val="Arial Narrow"/>
        <family val="2"/>
      </rPr>
      <t xml:space="preserve"> (Universitatea ”Lucian Blaga” din Sibiu); </t>
    </r>
    <r>
      <rPr>
        <b/>
        <sz val="10"/>
        <rFont val="Arial Narrow"/>
        <family val="2"/>
      </rPr>
      <t>Bianca Stoiță</t>
    </r>
    <r>
      <rPr>
        <sz val="10"/>
        <rFont val="Arial Narrow"/>
        <family val="2"/>
      </rPr>
      <t xml:space="preserve"> (Clubul de Creație și Inventica din cadrul Casei de Cultură a Studenților Sibiu); </t>
    </r>
    <r>
      <rPr>
        <b/>
        <sz val="10"/>
        <rFont val="Arial Narrow"/>
        <family val="2"/>
      </rPr>
      <t>Loredana Paraschiva</t>
    </r>
    <r>
      <rPr>
        <sz val="10"/>
        <rFont val="Arial Narrow"/>
        <family val="2"/>
      </rPr>
      <t xml:space="preserve"> </t>
    </r>
    <r>
      <rPr>
        <b/>
        <sz val="10"/>
        <rFont val="Arial Narrow"/>
        <family val="2"/>
      </rPr>
      <t xml:space="preserve">Muleș </t>
    </r>
    <r>
      <rPr>
        <sz val="10"/>
        <rFont val="Arial Narrow"/>
        <family val="2"/>
      </rPr>
      <t xml:space="preserve"> (Clubul de Creație și Inventica din cadrul Casei de Cultură a Studenților Sibiu); </t>
    </r>
    <r>
      <rPr>
        <b/>
        <sz val="10"/>
        <rFont val="Arial Narrow"/>
        <family val="2"/>
      </rPr>
      <t xml:space="preserve">Maria Mețiu </t>
    </r>
    <r>
      <rPr>
        <sz val="10"/>
        <rFont val="Arial Narrow"/>
        <family val="2"/>
      </rPr>
      <t>(Clubul de Creație și Inventica din cadrul Casei de Cultură a Studenților Sibiu)</t>
    </r>
  </si>
  <si>
    <t>SALONUL NAŢIONAL DE INVENTICĂ ŞI CREAŢIE ŞTIINŢIFICĂ PENTRU TINERET 2017</t>
  </si>
  <si>
    <t>Reutilizarea deșeurilor</t>
  </si>
  <si>
    <t>Mihai-Victor Zerbes (Universitatea ”Lucian Blaga” din Sibiu); Lucian Lobonț (Universitatea ”Lucian Blaga” din Sibiu);</t>
  </si>
  <si>
    <t>Creație și inventică</t>
  </si>
  <si>
    <t>Mihai-Victor Zerbes (Universitatea ”Lucian Blaga” din Sibiu); Liliana Popescu (Universitatea ”Lucian Blaga” din Sibiu);</t>
  </si>
  <si>
    <t>Noaptea Cercetatorilor    ” Întâlnire cu știința ”     29 septembrie 2017       (coordonare legaturii cu şcoli din invăţământul preuniversitar (Ex.: Şcoala Gimnazială ”Nicolae Iorga” din Sibiu)</t>
  </si>
  <si>
    <t>Bibu Marius                          (coordonarea legaturii cu şcoli din invăţământul preuniversitar (Ex.: Şcoala Gimnazială ”Nicolae Iorga” din Sibiu)</t>
  </si>
  <si>
    <t>Noaptea Cercetatorilor    ” Întâlnire cu știința ”     29 septembrie 2017</t>
  </si>
  <si>
    <t>Dispozitiv pentru strunjit capete semisferice  /  Cerere de brevet de inventie
A 2013 00013 / Brevet RO 129632 - 29.11.2017</t>
  </si>
  <si>
    <t>Salonul Mondial de Inventii de la Geneva</t>
  </si>
  <si>
    <t>https://www.palexpo.ch/en/agenda/international-exhibition-inventions-geneva</t>
  </si>
  <si>
    <t>29.03.-02.04.2018</t>
  </si>
  <si>
    <t>Titu Mihai</t>
  </si>
  <si>
    <t>Device for Sharpening Prismatic Knives by Round Grinding / A 2013 00013 - 04.01.2013 / Brevet RO 129632 - 29.11.2017</t>
  </si>
  <si>
    <t>INFOINVENT-2017 Chișinău Republica Moldova</t>
  </si>
  <si>
    <t>http://infoinvent.md; http://infoinvent.md/assets/files/catalog/catalog-2017.pdf</t>
  </si>
  <si>
    <t>15-18 noiembrie 2017</t>
  </si>
  <si>
    <t>Greenhouse Insulation Against Losses through Ground Thermal Conduction / A 2012 00845 - 20.11.2012</t>
  </si>
  <si>
    <t>Oprean Constantin (ULBS)
Oprean Letiția (ULBS)
Ţîţu Aurel Mihail (ULBS)
Bondrea Ioan (ULBS)
Mărginean Ion (pensionar)
Moldovan Alexandru Marcel (thyssenkrupp Bilstein SIBIU)
Bogorin-Predescu Adrian (CONTINENTAL SIBIU)</t>
  </si>
  <si>
    <t>INFOINVENT-2017 Chișinău - Republica Moldova</t>
  </si>
  <si>
    <t>Computer Chair with an Active Principle of Spine Relaxation / A 2013 00825 - 11.11.2013</t>
  </si>
  <si>
    <t>Bondrea Ioan (ULBS)
Ţîțu Aurel Mihail (ULBS)
Oprean Constantin (ULBS)
Mărginean Ion (pensionar)
Moldovan Alexandru Marcel (thyssenkrupp Bilstein SIBIU)
Bogorin-Predescu Adrian (CONTINENTAL SIBIU)</t>
  </si>
  <si>
    <t>Device and method for electronic measurement of leaf springs quality / A 2015 00003 - 05.01.2015</t>
  </si>
  <si>
    <t>Borza Ioan Sorin (ULBS)
Ţîțu Aurel Mihail (ULBS)</t>
  </si>
  <si>
    <t>Laringoscope used in medical emergencies / A 2015 00002 - 05.01.2015</t>
  </si>
  <si>
    <t>Sabău Dan (ULBS)
Sabău Mariana (Cabinet medical privat)
Sabău Alexandru Dan (ULBS)
Smarandache Andreea Maria (cabinet medical privat)
Dumitra Anca Maria (ULBS)
Smarandache Cătălin Gabriel (Spitalul Judetul Clinic de Urgența Sibiu)
Țîțu Aurel Mihail (ULBS)</t>
  </si>
  <si>
    <t>Intellectual property assets in the knowledge based organizations</t>
  </si>
  <si>
    <t>Țîțu, M., (ULBS) Oprean, C., (ULBS) Țîțu, Ș., (Clinica de Oncologie Cluj Napoca), Răulea, Andreea Simina (ULBS)</t>
  </si>
  <si>
    <t>Proceeding "New Approaches and Tendencies in Entrepreneurial Management", Cambridge Scholars Publishing, ISBN (10): 1-4438-8641-6, ISBN (13): 978-1-4438-8641-3</t>
  </si>
  <si>
    <t>http://www.cambridgescholars.com/new-approaches-and-tendencies-in-entrepreneurial-management</t>
  </si>
  <si>
    <t>01.06.2017</t>
  </si>
  <si>
    <t>The relationship between leadership and employees</t>
  </si>
  <si>
    <t>Andronic Oana, Georgiana, Dumitrascu Danut</t>
  </si>
  <si>
    <t>The 23rd International Conference The Knowledge-Based Organization, Nicolae Bălcescu Land Forces Academy, CONFERENCE PROCEEDINGS 1 MANAGEMENT AND MILITARY SCIENCES, De Gruyter, vol XXIII, no 1</t>
  </si>
  <si>
    <t>https://www.degruyter.com/view/j/kbo</t>
  </si>
  <si>
    <t>iun 2017</t>
  </si>
  <si>
    <t>Embedding renewable energy concepts into engineering curriculum</t>
  </si>
  <si>
    <t xml:space="preserve">Belu, R. (USA), Chiou R (USA), Cioca L I </t>
  </si>
  <si>
    <t>ASEE</t>
  </si>
  <si>
    <t>https://www.asee.org/public/conferences/78/papers/20318/view</t>
  </si>
  <si>
    <t>Symbolic computation applications in power engineering education</t>
  </si>
  <si>
    <t>Belu, R. (USA), Cioca LI, Chiou R (USA)</t>
  </si>
  <si>
    <t>Security Management of University Campuses</t>
  </si>
  <si>
    <t>Oprean, C. (ULBS), Țîțu, M. (ULBS), Tănăsescu, Cristina (ULBS)</t>
  </si>
  <si>
    <t>23rd International Scientific Conference "The Knowledge-Based Organization", KBO 2017, 15-17th June 2017, Sibiu, In: International Conference Knowledge-based Organization Conference Proceedings</t>
  </si>
  <si>
    <t>DOI: https://doi.org/10.1515/kbo-2017-0069; https://www.degruyter.com/view/j/kbo.2017.23.issue-1/kbo-2017-0069/kbo-2017-0069.xml</t>
  </si>
  <si>
    <t>The place and role of intellectual property policies in an advanced scientific research and education university</t>
  </si>
  <si>
    <t>Țîțu, M. (ULBS), Oprean, C. (ULBS), Stan, S. (Mediu privat), Țîțu, S. (UMF Cluj Napoca)</t>
  </si>
  <si>
    <t>DOI: https://doi.org/10.1515/kbo-2017-0079; https://www.degruyter.com/view/j/kbo.2017.23.issue-1/kbo-2017-0079/kbo-2017-0079.xml</t>
  </si>
  <si>
    <t>VOLOVICI  DANIEL</t>
  </si>
  <si>
    <t>MIHU P.IOAN</t>
  </si>
  <si>
    <t>VINTAN LUCIAN NICOLAE</t>
  </si>
  <si>
    <t>VINTAN MARIA</t>
  </si>
  <si>
    <t>BRAD REMUS OVIDIU</t>
  </si>
  <si>
    <t>ZAMFIRESCU BALA C-TIN</t>
  </si>
  <si>
    <t>FLOREA ADRIAN</t>
  </si>
  <si>
    <t>MIHU Z.IOAN</t>
  </si>
  <si>
    <t>SIMA NICOLAE DORIN</t>
  </si>
  <si>
    <t>PANU MIHAI GHEORGHE</t>
  </si>
  <si>
    <t>POPESCU LIZETA MILINA</t>
  </si>
  <si>
    <t>RENTEA CORNEL DAN</t>
  </si>
  <si>
    <t>BOGDAN MIHAI</t>
  </si>
  <si>
    <t>BACIU RODICA</t>
  </si>
  <si>
    <t>MITEA ADI CRISTINA</t>
  </si>
  <si>
    <t>BREAZU MACARIE</t>
  </si>
  <si>
    <t>MORARIU IONEL DANIEL</t>
  </si>
  <si>
    <t>GELLERT ARPAD</t>
  </si>
  <si>
    <t>CRETULESCU RADU-GEORGE</t>
  </si>
  <si>
    <t>POP NICOLAE DANIEL</t>
  </si>
  <si>
    <t>SZOMBATFALVY-TOROK FRANCISC</t>
  </si>
  <si>
    <t>CRACIUNEAN VASILE</t>
  </si>
  <si>
    <t>GOLOMETY ADALBERT C-TIN</t>
  </si>
  <si>
    <t>SIGOVAN OVIDIU</t>
  </si>
  <si>
    <t>ILIE CONSTANTIN-BERILIU</t>
  </si>
  <si>
    <t>SPATARI OVIDIU NICOLAE</t>
  </si>
  <si>
    <t>CRACIUNAS GABRIELA</t>
  </si>
  <si>
    <t>PITIC ANTONIU-GABRIEL</t>
  </si>
  <si>
    <t>VIOREL ALINA CRISTINA</t>
  </si>
  <si>
    <t>NEGHINA MIHAI</t>
  </si>
  <si>
    <t>TOMA EMANOIL</t>
  </si>
  <si>
    <t>CIUREA STELIAN</t>
  </si>
  <si>
    <t>NEGHINA ELENA CATALINA</t>
  </si>
  <si>
    <t>COFARU IOANA</t>
  </si>
  <si>
    <t>BUTEAN VASILE ALEXANDRU</t>
  </si>
  <si>
    <t>FING2</t>
  </si>
  <si>
    <t>Cond doc</t>
  </si>
  <si>
    <t>ȘL</t>
  </si>
  <si>
    <t>Asist</t>
  </si>
  <si>
    <t>nedecl.</t>
  </si>
  <si>
    <t>An Extension of the VSM Documents Representation</t>
  </si>
  <si>
    <t>VINŢAN L., MORARIU D., CREŢULESCU R., VINŢAN M.</t>
  </si>
  <si>
    <t>International Journal of Computers, Communications &amp; Control, ISSN 1841–9836, Vol. 12, Issue 3, pp. 403 - 414, June 2017, v. http://univagora.ro/jour/index.php/ijccc/article/view/2889/pdf</t>
  </si>
  <si>
    <t>1841–9836</t>
  </si>
  <si>
    <t>http://univagora.ro/jour/index.php/ijccc/article/view/2889/pdf</t>
  </si>
  <si>
    <t>http://dx.doi.org/10.15837/ijccc.2017.3</t>
  </si>
  <si>
    <t>WOS:000402475300008</t>
  </si>
  <si>
    <t>403 - 414</t>
  </si>
  <si>
    <t>Towards Synergic Meta-Algorithmic Approaches in Complex Computing Systems</t>
  </si>
  <si>
    <t>Vintan Lucian</t>
  </si>
  <si>
    <t xml:space="preserve">Romanian Journal of Information Science and Technology </t>
  </si>
  <si>
    <t>1453-8245</t>
  </si>
  <si>
    <t>http://romjist.ro/full-texts/paper563.pdf</t>
  </si>
  <si>
    <t>WOS:000418495500007</t>
  </si>
  <si>
    <t>241-255</t>
  </si>
  <si>
    <t>Developing Automatic Multi-Objective Optimization Methods for Complex Actuators</t>
  </si>
  <si>
    <t>Chis R., Vintan Lucian</t>
  </si>
  <si>
    <t>Advances in Electrical and Computer Engineering, Vol. 17, Issue 4, pp. 89-98, ISSN: 1582-7445, November 2017</t>
  </si>
  <si>
    <t>1582-7445</t>
  </si>
  <si>
    <t>http://www.aece.ro/abstractplus.php?year=2017&amp;number=4&amp;article=11</t>
  </si>
  <si>
    <t>10.4316/AECE.2017.04011</t>
  </si>
  <si>
    <t>WOS:000417674300011</t>
  </si>
  <si>
    <t>89-98</t>
  </si>
  <si>
    <t>L. Vintan, D. Morariu, R. Cretulescu, M. Vintan (ULBS)</t>
  </si>
  <si>
    <t>International Journal of Computers, Communications &amp; Control</t>
  </si>
  <si>
    <t>http://univagora.ro/jour/index.php/ijccc/article/view/2889</t>
  </si>
  <si>
    <t xml:space="preserve">http://dx.doi.org/10.15837/ijccc.2017.3.2889 </t>
  </si>
  <si>
    <t xml:space="preserve"> 403-414</t>
  </si>
  <si>
    <t>WOS: 402475300008</t>
  </si>
  <si>
    <t>403-414</t>
  </si>
  <si>
    <t>Web Access Mining through Dynamic Decision Trees with Markovian Features</t>
  </si>
  <si>
    <t>Gellert Arpad</t>
  </si>
  <si>
    <t>Journal of Web Engineering</t>
  </si>
  <si>
    <t>5-6</t>
  </si>
  <si>
    <t>1540-9589</t>
  </si>
  <si>
    <t>http://www.rintonpress.com/journals/jwe/abstractsJWE16-56.html</t>
  </si>
  <si>
    <t>xjwe16/jwe-16-56/524-536</t>
  </si>
  <si>
    <t>000404281400007</t>
  </si>
  <si>
    <t>524-536</t>
  </si>
  <si>
    <t>Syed Usama Bukhari COMSAT Pakistan, Ioan Bondrea ULBS, Remus Brad ULBS</t>
  </si>
  <si>
    <t>Teaching The Microprocessors Systems Focused on Societal Challenges: Designing of Performant Cache Replacement Algorithms as Green Information Technology (IT) Solution.</t>
  </si>
  <si>
    <t>FLOREA ADRIAN (ULBS)</t>
  </si>
  <si>
    <t>Journal of Digital Information Management</t>
  </si>
  <si>
    <t>0972-7272</t>
  </si>
  <si>
    <t>http://dline.info/fpaper/jdim/v15i2/jdimv15i2_1.pdf</t>
  </si>
  <si>
    <t>50-65</t>
  </si>
  <si>
    <t>A Comparison between Two Feature Selection Algorithms</t>
  </si>
  <si>
    <t xml:space="preserve">BĂNCIOIU C., VINŢAN L. </t>
  </si>
  <si>
    <t>Proceedings of The 21-st International Conference on System Theory, Control and Computing (ICSTCC), ISBN 978-1-5386-3842-2, IEEE Catalog Number CFP1736P-ART, pp. 242-247, Sinaia, Romania, IEEE, October 19 – 21 2017</t>
  </si>
  <si>
    <t>ISBN 978-1-5386-3842-2</t>
  </si>
  <si>
    <t>242-247</t>
  </si>
  <si>
    <t xml:space="preserve">v. http://www.icstcc2017.ac.tuiasi.ro/ </t>
  </si>
  <si>
    <t>A TASK SCHEDULING ALGORITHM FOR HPC APPLICATIONS USING COLORED STOCHASTIC PETRI NET MODELS</t>
  </si>
  <si>
    <t xml:space="preserve">MIRONESCU I. D., VINŢAN L. </t>
  </si>
  <si>
    <t>Proceedings of 13th International Conference on Intelligent Computer Communication and Processing (ICCP 2017), ISBN 978-1-5386-3368-7/17, IEEE Computer Society Press, Cluj-Napoca, September 7 - 9 2017</t>
  </si>
  <si>
    <t>ISBN 978-1-5386-3368-7/17</t>
  </si>
  <si>
    <t>479-486</t>
  </si>
  <si>
    <t>WOS:000417426600060</t>
  </si>
  <si>
    <t>v. http://www.iccp.ro/iccp2017/</t>
  </si>
  <si>
    <t>An Extension of the VSM Documents Representation using Word Embedding</t>
  </si>
  <si>
    <t xml:space="preserve">MORARIU I. D., VINŢAN L., CREŢULESCU R. </t>
  </si>
  <si>
    <t>Proceedings of The 8th Balkan Region Conference on Engineering and Business Education and 10th International Conference on Engineering and Business Education, pp. 259-267, ISSN 1843 – 6730, Sibiu, 19-22 October 2017</t>
  </si>
  <si>
    <t>1843 – 6730</t>
  </si>
  <si>
    <t>v. http://conferences.ulbsibiu.ro/brcebe/</t>
  </si>
  <si>
    <t>D. Morariu, L. Vintan, R. Cretulescu (ULBS)</t>
  </si>
  <si>
    <t>Proceedings of the BRCEBE-ICEBE’17 Conference</t>
  </si>
  <si>
    <t>http://conferinte.ulbsibiu.ro/brcebe/#</t>
  </si>
  <si>
    <t>Smart factory in the context of 4th industrial revolution: challenges and opportunities for Romania</t>
  </si>
  <si>
    <t xml:space="preserve">
BC Pîrvu, CB Zamfirescu</t>
  </si>
  <si>
    <t xml:space="preserve">
IOP Conference Series: Materials Science and Engineering, vol 227, 1, </t>
  </si>
  <si>
    <t xml:space="preserve">1757-8981 </t>
  </si>
  <si>
    <t>10.1088/1757-899X/227/1/012094</t>
  </si>
  <si>
    <t xml:space="preserve">WOS:000409221600094 </t>
  </si>
  <si>
    <t>http://iopscience.iop.org/article/10.1088/1757-899X/227/1/012094/meta</t>
  </si>
  <si>
    <t>Using the NI USB-6008 DAQ Device, to Make a Traffic Light</t>
  </si>
  <si>
    <t>Bogdan Mihai</t>
  </si>
  <si>
    <t xml:space="preserve">Proceedings of the 12th International Conference on Virtual Learning ICVL 2017 </t>
  </si>
  <si>
    <t>ISSN: 1844-8933 - ISI Proceedings</t>
  </si>
  <si>
    <t>281-285</t>
  </si>
  <si>
    <t>WOS:000419928200039</t>
  </si>
  <si>
    <t>https://apps.webofknowledge.com/full_record.do?product=WOS&amp;search_mode=GeneralSearch&amp;qid=2&amp;SID=E6RhT1MGn9SoGAbX4Et&amp;page=1&amp;doc=1</t>
  </si>
  <si>
    <t>Traffic Light Using Arduino Uno and LabVIEW</t>
  </si>
  <si>
    <t>Proceedings of the 12th International Conference on Virtual Learning  ICVL 2017</t>
  </si>
  <si>
    <t>286-290</t>
  </si>
  <si>
    <t>WOS:000419928200040</t>
  </si>
  <si>
    <t>https://apps.webofknowledge.com/full_record.do?product=WOS&amp;search_mode=GeneralSearch&amp;qid=2&amp;SID=E6RhT1MGn9SoGAbX4Et&amp;page=1&amp;doc=2</t>
  </si>
  <si>
    <t>System for Controlling a Driver's Seat</t>
  </si>
  <si>
    <t>291-294</t>
  </si>
  <si>
    <t>WOS:000419928200041</t>
  </si>
  <si>
    <t>https://apps.webofknowledge.com/full_record.do?product=WOS&amp;search_mode=GeneralSearch&amp;qid=2&amp;SID=E6RhT1MGn9SoGAbX4Et&amp;page=1&amp;doc=3</t>
  </si>
  <si>
    <t>Cervical nuclei classification: Feature engineering versus deep belief network</t>
  </si>
  <si>
    <t>Conference Paper</t>
  </si>
  <si>
    <t>Christoph Rasche (UPB), Ciprian Ţigăneşteanu(UPB), Mihai Neghină, Alina Sultana(UPB)</t>
  </si>
  <si>
    <t xml:space="preserve">21st Annual Conference on Medical Image Understanding and Analysis, MIUA 2017; Edinburgh; United Kingdom; 11 July 2017 through 13 July 2017; Code 193659
</t>
  </si>
  <si>
    <t>ISSN: 18650929
ISBN: 978-331960963-8</t>
  </si>
  <si>
    <t>Volume 723, 2017, Pages 874-885</t>
  </si>
  <si>
    <r>
      <t>DOI: </t>
    </r>
    <r>
      <rPr>
        <sz val="9"/>
        <color indexed="63"/>
        <rFont val="Arial"/>
        <family val="2"/>
      </rPr>
      <t>10.1007/978-3-319-60964-5_76</t>
    </r>
  </si>
  <si>
    <t>https://miua2017.wordpress.com/</t>
  </si>
  <si>
    <t>FLOREA, A. (ULBS), KIFOR, C.V.(ULBS), NICOLAESCU, S.S. (Continental), COCAN, N. (Wenglor), RECEU, I.(Sobis)</t>
  </si>
  <si>
    <t xml:space="preserve"> The 24th International Scientific Conference on Economic and Social Development - "Managerial Issues in Modern Business", Warsaw</t>
  </si>
  <si>
    <t xml:space="preserve">1849-7535 </t>
  </si>
  <si>
    <t>WOS:000428764100003</t>
  </si>
  <si>
    <t>https://www.esd-conference.com/upload/book_of_proceedings/Book_of_Proceedings_esdWarsaw_2017_Online.pdf</t>
  </si>
  <si>
    <t>Experimental modular stand used for studies of the High Tibial Osteotomy</t>
  </si>
  <si>
    <t>Ileana Ioana Cofaru</t>
  </si>
  <si>
    <t>MATEC Web Conf</t>
  </si>
  <si>
    <t>https://doi.org/10.1051/matecconf/201712104004</t>
  </si>
  <si>
    <t>https://www.matec-conferences.org/articles/matecconf/abs/2017/35/matecconf_mse2017_04004/matecconf_mse2017_04004.html</t>
  </si>
  <si>
    <t>Improving programming skills of Mechanical Engineering students by teaching in C# multiobjective optimizations methods</t>
  </si>
  <si>
    <t>Adrian Florea, Ileana Ioana Cofaru</t>
  </si>
  <si>
    <t xml:space="preserve">Mihai Neghină, Radu Emanuil Petruse, Sebastian Olteanu (Continental), Ioan Bondrea, Lucian Lobonț, Gabriel Stanciu(Student ULBS) </t>
  </si>
  <si>
    <t>MATEC Web of Conferences: 8th International Conference on Manufacturing Science and Education: Trends in New Industrial Revolution, MSE 2017; Lucain Blaga University of SibiuSibiu; Romania; 7 June 2017 through 9 June 2017; Code 129695</t>
  </si>
  <si>
    <t>Developing Heuristics for the Graph Coloring Problem Applied to Register Allocation in Embedded Systems</t>
  </si>
  <si>
    <t xml:space="preserve">FLOREA, A., GELLERT, A. (ambii ULBS) </t>
  </si>
  <si>
    <t>Journal of Multimedia Processing and Technologies</t>
  </si>
  <si>
    <r>
      <t xml:space="preserve">Print ISSN: </t>
    </r>
    <r>
      <rPr>
        <sz val="7.5"/>
        <color indexed="8"/>
        <rFont val="Calibri"/>
        <family val="2"/>
      </rPr>
      <t>0976-4127; Online ISSN: 0976-4135</t>
    </r>
  </si>
  <si>
    <t xml:space="preserve"> 74-86</t>
  </si>
  <si>
    <t>DBLP, GoogleScholar</t>
  </si>
  <si>
    <t>http://www.dline.info/jmpt/fulltext/v8n3/jmptv8n3_1.pdf</t>
  </si>
  <si>
    <t>Low Cost Mobile Embedded System for Air Quality Monitoring: Air quality real-time monitoring in order to preserve citizens’ health</t>
  </si>
  <si>
    <t>FLOREA A. (ULBS), BERNTZEN L., JOHANNESSEN M.R.(USN), STOICA D., NAICU I.S.(ANM Sibiu), and CAZAN V. (Civic Allert Bucuresti)</t>
  </si>
  <si>
    <t>The Sixth International Conference on Smart Cities, Systems, Devices and Technologies, (SMART 2017)</t>
  </si>
  <si>
    <t xml:space="preserve"> 978-1-61208-565-4</t>
  </si>
  <si>
    <t>5-12</t>
  </si>
  <si>
    <t>ThinkMind Digital Library, GoogleScholar</t>
  </si>
  <si>
    <t>https://www.researchgate.net/profile/Adrian_Florea/publication/317952883_Low_Cost_Mobile_Embedded_System_for_Air_Quality_Monitoring_Air_quality_real-time_monitoring_in_order_to_preserve_citizens%27_health/links/595aad8445851511773d2f69/Low-Cost-Mobile-Embedded-System-for-Air-Quality-Monitoring-Air-quality-real-time-monitoring-in-order-to-preserve-citizens-health.pdf</t>
  </si>
  <si>
    <t xml:space="preserve">Florea Adrian, Gellert Arpad </t>
  </si>
  <si>
    <t>0976-4127</t>
  </si>
  <si>
    <t>74-87</t>
  </si>
  <si>
    <t>DBLP</t>
  </si>
  <si>
    <t>A genetic algorithm approach 
to purify the classifier training labels for the analysis of remote sensing imagery</t>
  </si>
  <si>
    <t>Victor Emil Neagoe, Neghina Catalina, Chirila Berbentea M</t>
  </si>
  <si>
    <t>International 
Geoscience and Remote Sensing Symposium (IGARSS)</t>
  </si>
  <si>
    <t>2153-7003</t>
  </si>
  <si>
    <t>3234-
3237</t>
  </si>
  <si>
    <t xml:space="preserve">SCOPUS
DOI: 10.1109/IGARSS.2017.8127686 </t>
  </si>
  <si>
    <t>http://ieeexplore.ieee.org/document/8127686/</t>
  </si>
  <si>
    <t>DOI: 10.1515/aucts 2017</t>
  </si>
  <si>
    <t>i-Locate. A comprehensive solution for indoor/outdoor localization</t>
  </si>
  <si>
    <t>Alexandru Butean - ULBS (Institutie de invatamant), Lucian Brancovean - Indsoft (Mediul de afaceri)</t>
  </si>
  <si>
    <t>SCRD - The Smart Cities and Regional Development Journal</t>
  </si>
  <si>
    <t>ISSN: 2537-3803</t>
  </si>
  <si>
    <t>61-70</t>
  </si>
  <si>
    <t>RePEc, Google Scholar, Copernicus</t>
  </si>
  <si>
    <t>https://econpapers.repec.org/article/popjournl/v_3a1_3ay_3a2017_3ai_3a2_3ap_3a61-70.htm</t>
  </si>
  <si>
    <t>ObDroid: An Android permanent monitoring application using the observer pattern</t>
  </si>
  <si>
    <t>Mihai Hornariu - Accesa (Mediul de afaceri ) , Alexandru Butean - ULBS (Institutie de invatamant)</t>
  </si>
  <si>
    <t>Romanian Journal of HumanComputer
Interaction</t>
  </si>
  <si>
    <t>ISSN 18434460</t>
  </si>
  <si>
    <t>EBSCO, Google Scholar, Copernicus, ERIH</t>
  </si>
  <si>
    <t xml:space="preserve"> 
Computer-Supported Collaborative Decision-Making</t>
  </si>
  <si>
    <t xml:space="preserve">
Florin Gheorghe Filip, Constantin-Bălă Zamfirescu, Cristian Ciurea</t>
  </si>
  <si>
    <t>Springer (editura de prestigiu), https://link.springer.com/book/10.1007/978-3-319-47221-8#about</t>
  </si>
  <si>
    <t>978-3-319-47219-5</t>
  </si>
  <si>
    <t>februarie</t>
  </si>
  <si>
    <t>Aspects Concerning Numerical Methods for Approximate Solution of BVP-Collocation Methods</t>
  </si>
  <si>
    <t>Nicolae Daniel Pop</t>
  </si>
  <si>
    <t>Editions universitaires europeennes, Paris</t>
  </si>
  <si>
    <t>978-3-330-86645-4</t>
  </si>
  <si>
    <t>Martie</t>
  </si>
  <si>
    <t>Advanced Cloud
Computing Platform For
Genetic Algorithm
Simulation</t>
  </si>
  <si>
    <t>Editions Universitaires Europeennes</t>
  </si>
  <si>
    <t>978-3-330-86780-280-2</t>
  </si>
  <si>
    <t>Februarie</t>
  </si>
  <si>
    <t>3.5 /pagina</t>
  </si>
  <si>
    <t>Advances in Spatio -Temporal Image Processing with Scientific Applications</t>
  </si>
  <si>
    <t xml:space="preserve"> Brad Remus</t>
  </si>
  <si>
    <t xml:space="preserve"> Editura Universităţii “Lucian Blaga” din Sibiu</t>
  </si>
  <si>
    <t>ISBN 978-606-12-1519-5</t>
  </si>
  <si>
    <t>Programarea aplicaţiilor grafice 3D</t>
  </si>
  <si>
    <t>Baciu Rodica</t>
  </si>
  <si>
    <t>MATRIX ROM</t>
  </si>
  <si>
    <t>978-606-25-0328-4</t>
  </si>
  <si>
    <t>Structuri de date in Toeria Grafurilor</t>
  </si>
  <si>
    <t>Stelian Ciurea</t>
  </si>
  <si>
    <t>Uniersitatii "Lucian Blaga" din Sibiu</t>
  </si>
  <si>
    <t>ISBN 978-606-12-1512-6</t>
  </si>
  <si>
    <t>CERCETARI EXPERIMENTALE PRIVIND DEVIAŢIILE AXIALE ALE MEMBRULUI INFERIOR UMAN</t>
  </si>
  <si>
    <t>ILEANA IOANA COFARU</t>
  </si>
  <si>
    <t>ISBN 978-606-12-1490-7617</t>
  </si>
  <si>
    <t>DEC</t>
  </si>
  <si>
    <t>8th International Conference on Information Science and Information Literacy; Sibiu, 6-7 April 2017”</t>
  </si>
  <si>
    <t>Volovici Daniel</t>
  </si>
  <si>
    <t>Biblioteca ULBS</t>
  </si>
  <si>
    <t>ISSN-L=2247-0255</t>
  </si>
  <si>
    <t>http://bcu.ulbsibiu.ro/conference2017/index.html</t>
  </si>
  <si>
    <t>D. Morariu, L. Vintan, V. Tresp (SIEMENS AG Munchen)</t>
  </si>
  <si>
    <t>Meta-classification using SVM classifiers for Text Documents, Proceedings of the 3rd International Conference on Machine Learning and Pattern Recognition (MLPR 2006)</t>
  </si>
  <si>
    <t xml:space="preserve">Sergienko, R., Shan, M., &amp; Schmitt, A., A Comparative Study of Text Preprocessing Techniques for Natural Language Call Routing, in Dialogues with Social Robots (pp. 23-37), Springer Singapore, Volume 999 of the series Lecture Notes in Electrical Engineering, 2017, ISBN 978-981-10-2584-6, Indexat ISI/Scopus cf. http://www.springer.com/computer/lncs?SGWID=0-164-6-1068921-0 </t>
  </si>
  <si>
    <t>https://www-scopus-com.am.e-nformation.ro/record/display.uri?eid=2-s2.0-85009455172</t>
  </si>
  <si>
    <t>Scopus,Springer,
DOI: 10.1007/978-981-10-2585-3_2</t>
  </si>
  <si>
    <t>D. Morariu, L. Vintan, V. Tresp  (SIEMENS AG Munchen)</t>
  </si>
  <si>
    <t>Feature Selection Methods for an Improved SVM Classifier, Proceedings of the 14th International Conference on Computational and Information Science, Prague, ISSN 1305-5313, pages 84-89</t>
  </si>
  <si>
    <t>Liu Yi, Chen Yen, A two-phase sentiment analysis approach for judgement prediction, Journal of Information Science, ISSN: 01655515, July 2017, v. http://journals.sagepub.com/doi/abs/10.1177/0165551517722741 (cotata ISI TR - 2016 Impact Factor: 1.372, cf. https://us.sagepub.com/en-us/nam/journal/journal-information-science#description; https://us.sagepub.com/en-us/nam/journal/journal-information-science#abstracting---indexing)</t>
  </si>
  <si>
    <t>WoS - v. http://apps.webofknowledge.com.am.e-nformation.ro/Search.do?product=WOS&amp;SID=D4qnpTVjrKtErF7JNrs&amp;search_mode=GeneralSearch&amp;prID=bdf6252e-1c45-4bcd-8942-7c8c8c1df7b8</t>
  </si>
  <si>
    <t>Morariu D., Vintan M., Vintan L.</t>
  </si>
  <si>
    <t>, ”Aspects Concerning SVM Method's Scalability”, Proceedings of International Symposium on Intelligent and Distributed Computing, Studies in Computational Intelligence (IDC), 2007, Craiova, vol. 78, pp. 125-134</t>
  </si>
  <si>
    <t>Florea, A., Kifor, C. V., Nicolaescu, S. S., Cocan, N., &amp; Receu, I. (2017), INTELLECTUAL CAPITAL EVALUATION AND EXPLOITATION MODEL BASED ON BIG DATA TECHNOLOGIES, In Economic and Social Development (Book of Proceedings), 24th International Scientific Conference on Economic and Social (Vol. 15, No. 1, p. 21-30), ISSN 1849-7535, v. http://www.zbw.eu/econis-archiv/bitstream/handle/11159/965/Book_of_Proceedings_esdWarsaw_2017_Online.pdf?sequence=1#page=27; indexata ISI TR WoS – v. http://www.esd-conference.com/publishing</t>
  </si>
  <si>
    <t>http://www.esd-conference.com/publishing
http://www.zbw.eu/econis-archiv/bitstream/handle/11159/965/Book_of_Proceedings_esdWarsaw_2017_Online.pdf?sequence=1#page=27</t>
  </si>
  <si>
    <t>WoS – v. http://www.esd-conference.com/publishing; http://apps.webofknowledge.com/Search.do?product=WOS&amp;SID=Q1WND35euQzhBfGZje2&amp;search_mode=GeneralSearch&amp;prID=23380054-2732-4007-bf9b-e9316306eb13</t>
  </si>
  <si>
    <t xml:space="preserve"> D. Morariu, L. Vintan</t>
  </si>
  <si>
    <t>, A Better Correlation of the SVM kernel’s Parameters, Proceedings of the 5th RoEduNet International Conference, Sibiu, ISBN (13) 978-973-739-277-0, pages 244-249, June 2006;</t>
  </si>
  <si>
    <t>Nik Ahmad Akram Zulkepeli, Real-time unsupervised incremental support vector machine for oil and gas pipeline NDT system, PhD Thesis, University of Nottingham, UK, February 2016, v. http://eprints.nottingham.ac.uk/31204/1/PhD%202016%20Nik%20Ahmad%20Akram.pdf</t>
  </si>
  <si>
    <t>http://eprints.nottingham.ac.uk/31204/1/PhD%202016%20Nik%20Ahmad%20Akram.pd</t>
  </si>
  <si>
    <t>11 R. CRETULESCU, A. DAVID (VISMA), D. MORARIU, L. VINŢAN  (ULBS)</t>
  </si>
  <si>
    <t>Part of Speech Tagging with Naive Bayes Methods, Proceedings of The 18-th International Conference on System Theory, Control and Computing, Sinaia (Romania), October 17 - 19, 2014</t>
  </si>
  <si>
    <t xml:space="preserve">Yuwana, R. S., Yuliani, A. R., &amp; Pardede, H. F., On part of speech tagger for Indonesian language. In Information Technology, Information Systems and Electrical Engineering (ICITISEE), 2017 2nd International conferences on (pp. 369-372), DOI: 10.1109/ICITISEE.2017.8285530, IEEE, Yogyakarta, Indonesia, November 2017, </t>
  </si>
  <si>
    <t>http://ieeexplore.ieee.org/document/8285530/references</t>
  </si>
  <si>
    <t>IEEE explorer</t>
  </si>
  <si>
    <t>Morariu Daniel Ionel (ULBS), Cretulescu Radu George (ULBS), Breazu Macarie (ULBS)</t>
  </si>
  <si>
    <t>Word Sense Disambiguation for Text Mining</t>
  </si>
  <si>
    <t>Fatemeh Fathi Sedehi, Kobra Khoshraftar, Ali Vahid Roudsari, Implementation of Word Sense Disambiguation with scoring ability, International Journal of Advance Research in Computer Science and Management Studies, ISSN: 2321-7782 (Online), ISSN (Print): 2347 – 1778, Volume 5, Issue 3, March 2017</t>
  </si>
  <si>
    <t>http://www.ijarcsms.com/docs/paper/volume5/issue3/V5I3-0014.pdf</t>
  </si>
  <si>
    <t xml:space="preserve">H. CALBOREAN, R. JAHR (U. Augsburg), UNGERER T. (U. Augsburg), L. VINȚAN </t>
  </si>
  <si>
    <t>A Comparison of Multi-Objective Algorithms for the Automatic Design Space Exploration of a Superscalar System, Advances in Intelligent Control Systems and Computer Science (Book title). Advances in Intelligent Systems and Computing (Series title), Volume 187, pp. 489-502, ISBN 978-3-642-32547-2, ISSN 2194-5357, Springer Berlin Heidelberg (extended version of [B70]), 2013 – v. http://link.springer.com/chapter/10.1007/978-3-642-32548-9_35#; indexata ISI Thomson Reuters Proceedings; Library of Congress Control Number: 2012944262. DOI: 10.1007/978-3-642-32548-9, WOS:000312752500035</t>
  </si>
  <si>
    <t xml:space="preserve">Liu, Ming, et al., Automated Scoring of Chinese Engineering Students' English Essays, International Journal of Distance Education Technologies (IJDET) 15.1 (2017): 52-6, ISSN: 1539-3100, v. http://www.bookmetrix.com/detail/chapter/b55ff060-ea98-4f0a-8b17-13868e70925e#citations (screenshot) sau http://scholar.google.com/scholar?start=0&amp;hl=ro&amp;as_sdt=0,5&amp;sciodt=0,5&amp;cites=15002511054772319267&amp;scipsc=, sau indexed Scopus/ACM DL/DBLP/Inspec v. http://www.igi-global.com/journal/international-journal-distance-education-technologies/1078 sau https://www.scopus.com/results/results.uri?numberOfFields=0&amp;src=s&amp;clickedLink=&amp;edit=&amp;editSaveSearch=&amp;origin=searchbasic&amp;authorTab=&amp;affiliationTab=&amp;advancedTab=&amp;scint=1&amp;menu=search&amp;tablin=&amp;searchterm1=International+Journal+of+Distance+Education+Technologies+&amp;field1=SRCTITLE&amp;dateType=Publication_Date_Type&amp;yearFrom=Before+1960&amp;yearTo=Present&amp;loadDate=7&amp;documenttype=All&amp;resetFormLink=&amp;st1=International+Journal+of+Distance+Education+Technologies+&amp;st2=&amp;sot=b&amp;sdt=b&amp;sl=67&amp;s=SRCTITLE%28International+Journal+of+Distance+Education+Technologies+%29&amp;sid=d9588d94dadbdd04e7d1183037d963b3&amp;searchId=d9588d94dadbdd04e7d1183037d963b3&amp;txGid=1a2238d445c96d126d8ed7f0f36d85b1&amp;sort=plf-f&amp;originationType=b&amp;rr= </t>
  </si>
  <si>
    <t xml:space="preserve">v. http://www.bookmetrix.com/detail/chapter/b55ff060-ea98-4f0a-8b17-13868e70925e#citations (screenshot) sau http://scholar.google.com/scholar?start=0&amp;hl=ro&amp;as_sdt=0,5&amp;sciodt=0,5&amp;cites=15002511054772319267&amp;scipsc=, sau indexed Scopus/ACM DL/DBLP/Inspec v. http://www.igi-global.com/journal/international-journal-distance-education-technologies/1078 sau https://www.scopus.com/results/results.uri?numberOfFields=0&amp;src=s&amp;clickedLink=&amp;edit=&amp;editSaveSearch=&amp;origin=searchbasic&amp;authorTab=&amp;affiliationTab=&amp;advancedTab=&amp;scint=1&amp;menu=search&amp;tablin=&amp;searchterm1=International+Journal+of+Distance+Education+Technologies+&amp;field1=SRCTITLE&amp;dateType=Publication_Date_Type&amp;yearFrom=Before+1960&amp;yearTo=Present&amp;loadDate=7&amp;documenttype=All&amp;resetFormLink=&amp;st1=International+Journal+of+Distance+Education+Technologies+&amp;st2=&amp;sot=b&amp;sdt=b&amp;sl=67&amp;s=SRCTITLE%28International+Journal+of+Distance+Education+Technologies+%29&amp;sid=d9588d94dadbdd04e7d1183037d963b3&amp;searchId=d9588d94dadbdd04e7d1183037d963b3&amp;txGid=1a2238d445c96d126d8ed7f0f36d85b1&amp;sort=plf-f&amp;originationType=b&amp;rr= </t>
  </si>
  <si>
    <t>WoS, v. http://apps.webofknowledge.com.am.e-nformation.ro/Search.do?product=WOS&amp;SID=D4qnpTVjrKtErF7JNrs&amp;search_mode=GeneralSearch&amp;prID=ac35aa82-735d-4e5d-87ef-f0894b6fa56a</t>
  </si>
  <si>
    <t>D. MORARIU, L. VINȚAN, V. TRESP (TU Munich)</t>
  </si>
  <si>
    <t>Meta-classification using SVM classifiers for Text Document, Proceedings of XV International Conference on Computer and Information Science and Engineering, pp. 222-227, October 22-24, 2006, Barcelona, Spain, CISE 2006, ISBN: 975-00803-4-3 (indexata ISI Web of Science - http://apps.isiknowledge.com/)</t>
  </si>
  <si>
    <t>Sergienko, R., Shan, M., &amp; Schmitt, A., A Comparative Study of Text Preprocessing Techniques for Natural Language Call Routing, in Dialogues with Social Robots (pp. 23-37), Springer Singapore, Volume 999 of the series Lecture Notes in Electrical Engineering, 2017, ISBN 978-981-10-2584-6, v. http://scholar.google.com/scholar?start=0&amp;hl=ro&amp;as_sdt=0,5&amp;sciodt=0,5&amp;cites=15654975154612890811&amp;scipsc=, v. http://link.springer.com/chapter/10.1007/978-981-10-2585-3_2; Indexat (ISI) TR WoS/Scopus/Springer cf. http://www.springer.com/computer/lncs?SGWID=0-164-6-1068921-0 sau http://apps.webofknowledge.com/Search.do?product=WOS&amp;SID=Q1WND35euQzhBfGZje2&amp;search_mode=GeneralSearch&amp;prID=fd9290a4-9585-4738-b1b3-6a6af1522784</t>
  </si>
  <si>
    <t>v. http://scholar.google.com/scholar?start=0&amp;hl=ro&amp;as_sdt=0,5&amp;sciodt=0,5&amp;cites=15654975154612890811&amp;scipsc=, v. http://link.springer.com/chapter/10.1007/978-981-10-2585-3_2</t>
  </si>
  <si>
    <t>WoS, cf. http://www.springer.com/computer/lncs?SGWID=0-164-6-1068921-0 sau http://apps.webofknowledge.com/Search.do?product=WOS&amp;SID=Q1WND35euQzhBfGZje2&amp;search_mode=GeneralSearch&amp;prID=fd9290a4-9585-4738-b1b3-6a6af1522784</t>
  </si>
  <si>
    <t>VINȚAN L., GELLERT A., UNGERER T. (U. Augsburg), PETZOLD J. (U. Augsburg)</t>
  </si>
  <si>
    <t>Person Movement Prediction Using Neural Networks, KI 2004 Proceedings Workshop on Modelling and Retrieval of Context, University of Ulm, Germany, ISSN 1613-0073, September 20th -21st 2004</t>
  </si>
  <si>
    <t>Kaffash‐Charandabi, N., Alesheikh, A. A., Context inference and prediction modeling in ubiquitous health GIS, Transactions in GIS. DOI: 10.1111/tgis.12263, Online ISSN: 1467-9671, John Wiley &amp; Sons Ltd., 8 February 2017, (TR WoS Journal, IF=2,25 cf. http://apps.webofknowledge.com/Search.do?product=WOS&amp;SID=Q1WND35euQzhBfGZje2&amp;search_mode=GeneralSearch&amp;prID=b757f19e-342c-4721-9ca2-131e0a6c36d8); v. http://onlinelibrary.wiley.com/doi/10.1111/tgis.12263/epdf?r3_referer=wol&amp;tracking_action=preview_click&amp;show_checkout=1&amp;purchase_referrer=onlinelibrary.wiley.com&amp;purchase_site_license=LICENSE_EXPIRED – click “References”</t>
  </si>
  <si>
    <t>v. http://onlinelibrary.wiley.com/doi/10.1111/tgis.12263/epdf?r3_referer=wol&amp;tracking_action=preview_click&amp;show_checkout=1&amp;purchase_referrer=onlinelibrary.wiley.com&amp;purchase_site_license=LICENSE_EXPIRED – click “References”</t>
  </si>
  <si>
    <t>WoS, cf. http://apps.webofknowledge.com/Search.do?product=WOS&amp;SID=Q1WND35euQzhBfGZje2&amp;search_mode=GeneralSearch&amp;prID=b757f19e-342c-4721-9ca2-131e0a6c36d8); v. http://onlinelibrary.wiley.com/doi/10.1111/tgis.12263/epdf?r3_referer=wol&amp;tracking_action=preview_click&amp;show_checkout=1&amp;purchase_referrer=onlinelibrary.wiley.com&amp;purchase_site_license=LICENSE_EXPIRED – click “References”</t>
  </si>
  <si>
    <t xml:space="preserve">GELLERT A., VINȚAN L. </t>
  </si>
  <si>
    <t>Person Movement Prediction Using Hidden Markov Models, Studies in Informatics and Control, Vol. 15, No. 1, pp. 17-30, ISSN: 1220-1766, National Institute for Research and Development in Informatics, Bucharest, March 2006 (indexata IEE INSPEC, cotata ISI Thomson Journals); IF=0,605 in 2013 v. http://sic.ici.ro/?page_id=13</t>
  </si>
  <si>
    <t xml:space="preserve">STEVEN G. (U. Herfordshire), EGAN C.  (U. Herfordshire), ANGUERA R.  (U. Herfordshire), VINȚAN L. </t>
  </si>
  <si>
    <t>Dynamic Branch Prediction using Neural Networks, Proceedings of the International Euromicro Conference DSD '2001, IEEE Computer Society Press, ISBN 0-7695-1239-9, Warsaw, Poland, September, 2001 (pp.178-185), Digital Object Identifier: 10.1109/DSD.2001.952279</t>
  </si>
  <si>
    <t>Chantrapornchai, C., Kaegjing, A., Srakaew, S., Piyanuntcharatsr, W., &amp; Krakhaeng, S., Utilizing Architecture Aspects for in Data Mining for Computer System Design, Intelligent Multidimensional Data Clustering and Analysis, ISBN: 9781522517764, pp. 225-252, IGI Global, Copyright: © 2017, v. https://books.google.ro/books?hl=ro&amp;lr=&amp;id=fcadDQAAQBAJ&amp;oi=fnd&amp;pg=PA225&amp;ots=4-u1NXjg0-&amp;sig=sLjjAlj6uWnh7oB2xOhylSLrlyY&amp;redir_esc=y#v=onepage&amp;q&amp;f=false (pg. 251) sau http://scholar.google.com/scholar?start=10&amp;hl=ro&amp;as_sdt=0,5&amp;sciodt=0,5&amp;cites=6046314145781972107&amp;scipsc= (pt. B35) sau v. http://www.igi-global.com/book/intelligent-multidimensional-data-clustering-analysis/165238 sau http://scholar.google.com/scholar?start=10&amp;hl=ro&amp;as_sdt=0,5&amp;sciodt=0,5&amp;cites=11502825916663794276&amp;scipsc= (pt. B25); IGI Global indexat in TR WoS, Scopus, IEEE, ACM etc., cf. http://www.igi-global.com/about/ (screenshots, Citare_IGI_2017.pdf)</t>
  </si>
  <si>
    <t>v. https://books.google.ro/books?hl=ro&amp;lr=&amp;id=fcadDQAAQBAJ&amp;oi=fnd&amp;pg=PA225&amp;ots=4-u1NXjg0-&amp;sig=sLjjAlj6uWnh7oB2xOhylSLrlyY&amp;redir_esc=y#v=onepage&amp;q&amp;f=false (pg. 251) sau http://scholar.google.com/scholar?start=10&amp;hl=ro&amp;as_sdt=0,5&amp;sciodt=0,5&amp;cites=6046314145781972107&amp;scipsc= (pt. B35) sau v. http://www.igi-global.com/book/intelligent-multidimensional-data-clustering-analysis/165238 sau http://scholar.google.com/scholar?start=10&amp;hl=ro&amp;as_sdt=0,5&amp;sciodt=0,5&amp;cites=11502825916663794276&amp;scipsc= (pt. B25); IGI Global indexat in TR WoS, Scopus, IEEE, ACM etc., cf. http://www.igi-global.com/about/ (screenshots, Citare_IGI_2017.pdf)</t>
  </si>
  <si>
    <t>https://www.scopus.com/authid/detail.uri?authorId=6603855808</t>
  </si>
  <si>
    <t xml:space="preserve">EGAN C. (U. Hertfordshire), STEVEN G. (U. Hertfordshire), QUICK P. (U. Hertfordshire), ANGUERA R. (U. Hertfordshire), VINȚAN L. </t>
  </si>
  <si>
    <t>Two-Level Branch Prediction using Neural Networks, Journal of Systems Architecture, vol. 49, issues 12-15, pp. 557-570, ISSN: 1383-7621, Elsevier, December 2003</t>
  </si>
  <si>
    <t xml:space="preserve">Person Movement Prediction Using Hidden Markov Models, Studies in Informatics and Control, Vol. 15, No. 1, pp. 17-30, ISSN: 1220-1766, National Institute for Research and Development in Informatics, Bucharest, March 2006 </t>
  </si>
  <si>
    <t>Zamanifar, Azadeh, Eslam Nazemi, and Mojtaba Vahidi-Asl., DMP-IOT: A distributed movement prediction scheme for IOT health-care applications, Computers &amp; Electrical Engineering, ISSN: 0045-7906, Elsevier, 58, issue C, pp. 310-326, February 2017, v. http://dl.acm.org/citation.cfm?id=3097174 (indexed Scopus – v. https://www.elsevier.com/journals/computers-and-electrical-engineering/0045-7906/abstracting-indexing, https://www.scopus.com/results/results.uri?numberOfFields=0&amp;src=s&amp;clickedLink=&amp;edit=&amp;editSaveSearch=&amp;origin=searchbasic&amp;authorTab=&amp;affiliationTab=&amp;advancedTab=&amp;scint=1&amp;menu=search&amp;tablin=&amp;searchterm1=0045-7906&amp;field1=ISSN&amp;dateType=Publication_Date_Type&amp;yearFrom=Before+1960&amp;yearTo=Present&amp;loadDate=7&amp;documenttype=All&amp;resetFormLink=&amp;st1=0045-7906&amp;st2=&amp;sot=b&amp;sdt=b&amp;sl=15&amp;s=ISSN%280045-7906%29&amp;sid=b92b0052d43fd30cd0c32089814f1c99&amp;searchId=b92b0052d43fd30cd0c32089814f1c99&amp;txGid=be318cb8c44bbb920cd8c0c702b7a3bc&amp;sort=plf-f&amp;originationType=b&amp;rr= )</t>
  </si>
  <si>
    <t>v. http://dl.acm.org/citation.cfm?id=3097174</t>
  </si>
  <si>
    <t>Scopus, v. https://www.scopus.com/authid/detail.uri?authorId=16023540400</t>
  </si>
  <si>
    <t>VINȚAN L., GELLERT A., UNGERER T. (U. Augsburg), PETZOLD J.  (U. Augsburg)</t>
  </si>
  <si>
    <t xml:space="preserve">Lam, L. D., Tang, A., &amp; Grundy, J., Predicting Indoor Spatial Movement Using Data Mining and Movement Patterns, The 4-th IEEE International Conference on Big Data and Smart Computing (BigComp 2017), Jeju, Korea, February 13-16, 2017, IEEE CS Press, v. http://www.ict.swin.edu.au/personal/jgrundy/papers/bigcomp2017.pdf (Citare_Lam_2017.pdf, 8 pages); ISI TR WoS – v. http://apps.webofknowledge.com/Search.do?product=WOS&amp;SID=N2dMr9Q4VaIMCvg9K7w&amp;search_mode=GeneralSearch&amp;prID=5dc785bf-8693-46eb-a6cc-53f2c2391d78 </t>
  </si>
  <si>
    <t>v. http://www.ict.swin.edu.au/personal/jgrundy/papers/bigcomp2017.pdf (Citare_Lam_2017.pdf, 8 pages)</t>
  </si>
  <si>
    <t xml:space="preserve">WoS  –  v. http://apps.webofknowledge.com/Search.do?product=WOS&amp;SID=N2dMr9Q4VaIMCvg9K7w&amp;search_mode=GeneralSearch&amp;prID=5dc785bf-8693-46eb-a6cc-53f2c2391d78 </t>
  </si>
  <si>
    <t>JAHR R. - U. Augsburg, CALBOREAN H., VINȚAN L., UNGERER T. - U. Augsburg</t>
  </si>
  <si>
    <t>Boosting Design Space Explorations with Existing or Automatically Learned Knowledge, The 16-th International GI/ITG Conference on Measurement, Modelling and Evaluation of Computing Systems and Dependability and Fault Tolerance (MMB/DFT 2012), March 19-21, 2012</t>
  </si>
  <si>
    <t>Nozomi Hitomi, Hyunseung Bang, and Daniel Selva, Extracting and Applying Knowledge with Adaptive Knowledge-Driven Optimization to Architect an Earth Observing Satellite System, AIAA Information Systems-AIAA Infotech @ Aerospace, AIAA SciTech Forum, (AIAA 2017-0794), 9-13 January 2017, http://dx.doi.org/10.2514/6.2017-0794, v. https://www.researchgate.net/publication/312254154_Extracting_and_Applying_Knowledge_with_Adaptive_Knowledge-Driven_Optimization_to_Architect_an_Earth_Observing_Satellite_System; ISI TR WoS v. http://apps.webofknowledge.com/Search.do?product=WOS&amp;SID=N2dMr9Q4VaIMCvg9K7w&amp;search_mode=GeneralSearch&amp;prID=05c0408d-cc23-4d0d-9c4d-aabcb94f4b3e</t>
  </si>
  <si>
    <t>v. https://www.researchgate.net/publication/312254154_Extracting_and_Applying_Knowledge_with_Adaptive_Knowledge-Driven_Optimization_to_Architect_an_Earth_Observing_Satellite_System</t>
  </si>
  <si>
    <t>WoS - v. http://apps.webofknowledge.com/Search.do?product=WOS&amp;SID=N2dMr9Q4VaIMCvg9K7w&amp;search_mode=GeneralSearch&amp;prID=05c0408d-cc23-4d0d-9c4d-aabcb94f4b3e</t>
  </si>
  <si>
    <t>VINȚAN L., GELLERT A., UNGERER T. - U. Augsburg, PETZOLD J. - U. Augsburg</t>
  </si>
  <si>
    <t>Pecev P., Rackovic M., LTR-MDTS structure - a structure for multiple dependent time series prediction, Computer Science and Information Systems 14(2), pp. 467-490, ISSN: 1820-0214, June 2017, DOI: 10.2298/CSIS150815004P, v. https://www.researchgate.net/publication/314294168_LTR-MDTS_structure_-_a_structure_for_multiple_dependent_time_series_prediction (TR WoS Journal), v. http://www.comsis.org/archive.php?show=ppr561-1507, https://uefiscdi.ro/preview.php?&amp;id=2875&amp;wtok=5ec8aaf01214f0e8f88d1e187a6e004d3f920e3b&amp;wtkps=XY7RCsIwDEX/Jc8Ok3Rds/QfhuAXTKoyFTftcIr473b1QfQt3HvOJa1W+oxqFabxeIrgOxUuhR35qEYhdgHmq1Iob31rapw2rr7gtXYGx9AXJPG+M4fi4cTgfmZJoYOPTUQ5cQohDOfVemkcsrCglbngxH6TBZWURhgFs2Wz1fw5hGn3B+T0/BZ8419v&amp;wchk=0d6146d6f5d026f208bd5ce81ed422b0e847b4e3</t>
  </si>
  <si>
    <t xml:space="preserve">v. https://www.researchgate.net/publication/314294168_LTR-MDTS_structure_-_a_structure_for_multiple_dependent_time_series_prediction </t>
  </si>
  <si>
    <t>WoS Journal, v. http://apps.webofknowledge.com.am.e-nformation.ro/Search.do?product=WOS&amp;SID=D4qnpTVjrKtErF7JNrs&amp;search_mode=GeneralSearch&amp;prID=89b809cf-ac3b-4d4d-9a14-fdc7fdaeb18c</t>
  </si>
  <si>
    <t xml:space="preserve">CALBOREAN H., VINȚAN L. </t>
  </si>
  <si>
    <t xml:space="preserve">An Automatic Design Space Exploration Framework for Multicore Architecture Optimizations, Proceedings of The 9-th IEEE RoEduNet International Conference, pp. 202-207, ISSN 2068-1046, Sibiu, June 24-26, 2010 - http://roedu2010.ulbsibiu.ro/ </t>
  </si>
  <si>
    <t>Libuschewski, P., Exploration of cyber-physical systems for GPGPU computer vision-based detection of biological viruses (Doctoral dissertation, 277 pp.), Technischen Universität Dortmund, Germany, 2017, v. https://eldorado.tu-dortmund.de/handle/2003/35929</t>
  </si>
  <si>
    <t>v. https://eldorado.tu-dortmund.de/handle/2003/35929</t>
  </si>
  <si>
    <t xml:space="preserve">Radu CHIS, Maria VINȚAN, Lucian VINȚAN </t>
  </si>
  <si>
    <t>Multi-objective DSE Algorithms’ Evaluations on Processor Optimization, Proceedings of 9th International Conference on Intelligent Computer Communication and Processing (ICCP 2013), ISBN 978-1-4799-1493-7, pp. 27-34, IEEE Computer Society Press, Cluj-Napoca, September 5 - 7 2013 (IEEE Xplore), v. http://www.iccp.ro/iccp2013/</t>
  </si>
  <si>
    <t>A. GELLERT, A. FLOREA, L. VINȚAN</t>
  </si>
  <si>
    <t>Exploiting Selective Instruction Reuse and Value Prediction in a Superscalar Architecture, Journal of Systems Architecture, vol. 55, issues 3, pp. 188-195, ISSN 1383-7621, Elsevier, 2009</t>
  </si>
  <si>
    <t xml:space="preserve">Yuancheng Li, Bin Liu, Survey of implicit thread-level speculation parallel technology for irregular serial programs, Journal of Xi'an Institute of Posts and Telecommunications, Elsevier, Vol. 22, No. 1, ISSN: 1007-3264 (2095-6533), January 2017, Indexed in Scopus, v. http://scholar.google.com/scholar?start=10&amp;hl=ro&amp;as_sdt=0,5&amp;sciodt=0,5&amp;cites=17351541045400966042&amp;scipsc= (Citare_Xian_2017.pdf), https://www.scopus.com/results/results.uri?numberOfFields=0&amp;src=s&amp;clickedLink=&amp;edit=&amp;editSaveSearch=&amp;origin=searchbasic&amp;authorTab=&amp;affiliationTab=&amp;advancedTab=&amp;scint=1&amp;menu=search&amp;tablin=&amp;searchterm1=Institute+of+Posts+and+Telecommunications&amp;field1=SRCTITLE&amp;dateType=Publication_Date_Type&amp;yearFrom=Before+1960&amp;yearTo=Present&amp;loadDate=7&amp;documenttype=All&amp;resetFormLink=&amp;st1=Institute+of+Posts+and+Telecommunications&amp;st2=&amp;sot=b&amp;sdt=b&amp;sl=51&amp;s=SRCTITLE%28Institute+of+Posts+and+Telecommunications%29&amp;sid=6a066c5121db7d84e71e158f2a44fec5&amp;searchId=6a066c5121db7d84e71e158f2a44fec5&amp;txGid=eeb016dca2621f12f5b35929005d8f15&amp;sort=plf-f&amp;originationType=b&amp;rr= </t>
  </si>
  <si>
    <t>v. http://scholar.google.com/scholar?start=10&amp;hl=ro&amp;as_sdt=0,5&amp;sciodt=0,5&amp;cites=17351541045400966042&amp;scipsc= (Citare_Xian_2017.pdf)</t>
  </si>
  <si>
    <t>Mshali, H. H., Context-aware e-health services in smart spaces (Services e-Santé sensibles au contexte dans les espaces intelligents), Doctoral dissertation, Université de Bordeaux, France, June 2017, v. https://tel.archives-ouvertes.fr/tel-01534273/document</t>
  </si>
  <si>
    <t>v. https://tel.archives-ouvertes.fr/tel-01534273/document</t>
  </si>
  <si>
    <t>Darine Ameyed, Modélisation et spécification formelle de contexte et sa prédiction dans les systèmes diffus: Une approche basée sur la logique temporelle et le modèle stochastique, PhD Thesis, 211 pp., ÉCOLE DE TECHNOLOGIE SUPÉRIEURE UNIVERSITÉ DU QUÉBEC, MONTRÉAL, LE 8 FÉVRIER 2017, v. http://espace.etsmtl.ca/1867/2/AMEYED_Darine-web.pdf</t>
  </si>
  <si>
    <t>v. http://espace.etsmtl.ca/1867/2/AMEYED_Darine-web.pdf</t>
  </si>
  <si>
    <t xml:space="preserve">SAVAS, Süleyman, Utilizing Heterogeneity in Manycore Architectures for Streaming Applications, Licentiate Thesis, Halmstad University Press, ISBN 978-91-87045-60-8 (printed), 2017, (Google Academic), v. http://www.diva-portal.org/smash/get/diva2:1093334/FULLTEXT02.pdf </t>
  </si>
  <si>
    <t xml:space="preserve">v. http://www.diva-portal.org/smash/get/diva2:1093334/FULLTEXT02.pdf </t>
  </si>
  <si>
    <t>D. MORARIU, L. VINȚAN, V. TRESP - TU Munich</t>
  </si>
  <si>
    <t>Feature Selection Methods for an Improved SVM Classifier, Enformatika Journal, Transactions on Engineering, Computing and Technology, vol. 14, August 2006, pp. 83-89, ISBN/ISSN 1305-5313, (World Enformatika Conference, 3rd International Conference on Intelligent Systems, ICIS 2006), Prague, Czech Republik, 2006</t>
  </si>
  <si>
    <t>Liu Yi, Chen Yen, A two-phase sentiment analysis approach for judgement prediction, Journal of Information Science, ISSN: 0165-5515, July 2017, v. http://journals.sagepub.com/doi/abs/10.1177/0165551517722741 (cotata ISI TR WoS – v. http://apps.webofknowledge.com.am.e-nformation.ro/Search.do?product=WOS&amp;SID=D4qnpTVjrKtErF7JNrs&amp;search_mode=GeneralSearch&amp;prID=bdf6252e-1c45-4bcd-8942-7c8c8c1df7b8. Impact Factor: 1.372, cf. https://us.sagepub.com/en-us/nam/journal/journal-information-science#description; https://us.sagepub.com/en-us/nam/journal/journal-information-science#abstracting---indexing, v. https://uefiscdi.ro/preview.php?&amp;id=2875&amp;wtok=5ec8aaf01214f0e8f88d1e187a6e004d3f920e3b&amp;wtkps=XY7RCsIwDEX/Jc8Ok3Rds/QfhuAXTKoyFTftcIr473b1QfQt3HvOJa1W+oxqFabxeIrgOxUuhR35qEYhdgHmq1Iob31rapw2rr7gtXYGx9AXJPG+M4fi4cTgfmZJoYOPTUQ5cQohDOfVemkcsrCglbngxH6TBZWURhgFs2Wz1fw5hGn3B+T0/BZ8419v&amp;wchk=0d6146d6f5d026f208bd5ce81ed422b0e847b4e3 )</t>
  </si>
  <si>
    <t>v. http://journals.sagepub.com/doi/abs/10.1177/0165551517722741</t>
  </si>
  <si>
    <t xml:space="preserve">A. FLOREA, C. R. BUDULECI, R. CHIS, Á. GELLÉRT, L. VINŢAN </t>
  </si>
  <si>
    <t>Enhancing the Sniper Simulator with Thermal Measurement, Proceedings of The 18-th International Conference on System Theory, Control and Computing, Sinaia (Romania), ISBN 978-1-4799-4602-0, pp. 31-36, IEEE, October 17 - 19, 2014</t>
  </si>
  <si>
    <t>Νικολας, Σχίζας, A Framework For Modelling Computational Sprinting With Phase Change Materials, Thesis, 2017, v. http://scholar.google.com/scholar?oi=bibs&amp;hl=ro&amp;cites=9939342500833705705 (Citare_Grecia_2017.pdf)</t>
  </si>
  <si>
    <t>v. http://scholar.google.com/scholar?oi=bibs&amp;hl=ro&amp;cites=9939342500833705705 (Citare_Grecia_2017.pdf)</t>
  </si>
  <si>
    <t xml:space="preserve">A. GELLERT, A. FLOREA, Maria VINȚAN, C. EGAN - U. Hertfordshire, UK, L. VINȚAN </t>
  </si>
  <si>
    <t>Unbiased Branches: An Open Problem, The Twelfth Asia-Pacific Computer Systems Architecture Conference (ACSAC 2007), Seoul, Korea, August 23rd-25th, 2007</t>
  </si>
  <si>
    <t>Thangaraj Veerakumar et al., Context Model based Edge Preservation Filter for Impulse Noise Removal, Expert Systems With Applications, vol. 88, pp. 29-44, December 2017, doi: 10.1016/j.eswa.2017.06.033, ISSN: 0957-4174, Available online 23 June 2017, v. http://ac.els-cdn.com/S0957417417304505/1-s2.0-S0957417417304505-main.pdf?_tid=19daff7e-5a59-11e7-ac8d-00000aacb35f&amp;acdnat=1498472619_951c398867bf6c37b021153699e05852 (cotata TR WoS, IF=3.928 cf. http://apps.webofknowledge.com.am.e-nformation.ro/Search.do?product=WOS&amp;SID=D4qnpTVjrKtErF7JNrs&amp;search_mode=GeneralSearch&amp;prID=732123d7-5a47-4ea0-ac44-76a1940405aa )</t>
  </si>
  <si>
    <t>v. http://ac.els-cdn.com/S0957417417304505/1-s2.0-S0957417417304505-main.pdf?_tid=19daff7e-5a59-11e7-ac8d-00000aacb35f&amp;acdnat=1498472619_951c398867bf6c37b021153699e05852</t>
  </si>
  <si>
    <t>WoS - cf. http://apps.webofknowledge.com.am.e-nformation.ro/Search.do?product=WOS&amp;SID=D4qnpTVjrKtErF7JNrs&amp;search_mode=GeneralSearch&amp;prID=732123d7-5a47-4ea0-ac44-76a1940405aa</t>
  </si>
  <si>
    <t>Multi-objective DSE Algorithms’ Evaluations on Processor Optimization, Proceedings of 9th International Conference on Intelligent Computer Communication and Processing (ICCP 2013), ISBN 978-1-4799-1493-7, pp. 27-34, IEEE Computer Society Press, Cluj-Napoca, September 5 - 7 2013 (IEEE Xplore), v. http://www.iccp.ro/iccp2013/; full paper. Indexat IEEE, v. http://ieeexplore.ieee.org/xpl/login.jsp?tp=&amp;arnumber=6646076&amp;url=http%3A%2F%2Fieeexplore.ieee.org%2Fiel7%2F6636285%2F6646058%2F06646076.pdf%3Farnumber%3D6646076</t>
  </si>
  <si>
    <t>Victoria de los Ángeles Caparrós Cabezasm, A DAG-Based Approach to Modeling Bottlenecks on Modern Microarchitectures, Doctor of Sciences of ETH Zurich, 2017, v. http://scholar.google.com/scholar_url?url=https://www.research-collection.ethz.ch/bitstream/handle/20.500.11850/169694/dissertation_victoria_caparros.pdf%3Fsequence%3D1&amp;hl=ro&amp;sa=X&amp;scisig=AAGBfm2moCyO7B8yNUVJiMCU1UZQxWri_A&amp;nossl=1&amp;oi=scholaralrt (146 pp.)</t>
  </si>
  <si>
    <t>v. http://scholar.google.com/scholar_url?url=https://www.research-collection.ethz.ch/bitstream/handle/20.500.11850/169694/dissertation_victoria_caparros.pdf%3Fsequence%3D1&amp;hl=ro&amp;sa=X&amp;scisig=AAGBfm2moCyO7B8yNUVJiMCU1UZQxWri_A&amp;nossl=1&amp;oi=scholaralrt</t>
  </si>
  <si>
    <t>Ahmed, R. I. O., Offline Recognition System for Isolated Arabic Handwritten Characters using Hidden Markov Models, Doctoral dissertation, Sudan University of Science and Technology, 2017, v. http://repository.sustech.edu/bitstream/handle/123456789/18483/Research.pdf?sequence=3&amp;isAllowed=y</t>
  </si>
  <si>
    <t>v. http://repository.sustech.edu/bitstream/handle/123456789/18483/Research.pdf?sequence=3&amp;isAllowed=y</t>
  </si>
  <si>
    <r>
      <t xml:space="preserve">GELLERT A., </t>
    </r>
    <r>
      <rPr>
        <b/>
        <sz val="12"/>
        <color indexed="8"/>
        <rFont val="Times New Roman"/>
        <family val="1"/>
        <charset val="238"/>
      </rPr>
      <t>VINȚAN L.</t>
    </r>
    <r>
      <rPr>
        <sz val="12"/>
        <color indexed="8"/>
        <rFont val="Times New Roman"/>
        <family val="1"/>
        <charset val="238"/>
      </rPr>
      <t xml:space="preserve"> </t>
    </r>
  </si>
  <si>
    <t>Cheh, C., Chen, B., Temple, W. G., &amp; Sanders, W. H., Data-Driven Model-Based Detection of Malicious Insiders via Physical Access Logs, 14-th International Conference on Quantitative Evaluation of Systems (QEST), pp. 275-291, ISSN 0302-9743, Springer, Berlin, Germany, September 2017, v. https://www.perform.illinois.edu/Papers/USAN_papers/17CHE01.pdf (TR WoS, v. http://apps.webofknowledge.com.am.e-nformation.ro/Search.do?product=WOS&amp;SID=D4qnpTVjrKtErF7JNrs&amp;search_mode=GeneralSearch&amp;prID=a8b2d727-6853-44f6-baeb-22ad29175268</t>
  </si>
  <si>
    <t>v. https://www.perform.illinois.edu/Papers/USAN_papers/17CHE01.pdf</t>
  </si>
  <si>
    <t>WoS, v. http://apps.webofknowledge.com.am.e-nformation.ro/Search.do?product=WOS&amp;SID=D4qnpTVjrKtErF7JNrs&amp;search_mode=GeneralSearch&amp;prID=a8b2d727-6853-44f6-baeb-22ad29175268</t>
  </si>
  <si>
    <t>GELLERT A., PALERMO G. - U. Milano, ZACCARIA V.  - U. Milano, FLOREA A., VINȚAN L., SILVANO C.   - U. Milano</t>
  </si>
  <si>
    <t>Energy-Performance Design Space Exploration in SMT Architectures Exploiting Selective Load Value Predictions, Design, Automation &amp; Test in Europe International Conference (DATE 2010), March 8-12, 2010, Dresden, Germany, ISBN 978-3-9810801-6-2, pp. 271-274</t>
  </si>
  <si>
    <t>Sparsh Mittal, A Survey of Value Prediction Techniques for Leveraging Value Locality, CONCURRENCY AND COMPUTATION: PRACTICE AND EXPERIENCE, ISSN 1532-0626, vol. 29, iss. 21, Nov. 2017; 00:1–33, Published online in Wiley InterScience (www.interscience.wiley.com). DOI: 10.1002/cpe, v. https://www.researchgate.net/profile/Sparsh_Mittal/publication/317870175_A_Survey_of_Value_Prediction_Techniques_for_Leveraging_Value_Locality/links/594f7d480f7e9be7b2e5ae75/A-Survey-of-Value-Prediction-Techniques-for-Leveraging-Value-Locality.pdf (cotata ISI TR WoS – v. http://apps.webofknowledge.com.am.e-nformation.ro/Search.do?product=WOS&amp;SID=C6jmlU9DdUbpbZvFbaQ&amp;search_mode=GeneralSearch&amp;prID=df72285b-4e57-478e-82c3-94a9709a22ca )</t>
  </si>
  <si>
    <t xml:space="preserve">v. https://www.researchgate.net/profile/Sparsh_Mittal/publication/317870175_A_Survey_of_Value_Prediction_Techniques_for_Leveraging_Value_Locality/links/594f7d480f7e9be7b2e5ae75/A-Survey-of-Value-Prediction-Techniques-for-Leveraging-Value-Locality.pdf </t>
  </si>
  <si>
    <t>WoS – v. http://apps.webofknowledge.com.am.e-nformation.ro/Search.do?product=WOS&amp;SID=C6jmlU9DdUbpbZvFbaQ&amp;search_mode=GeneralSearch&amp;prID=df72285b-4e57-478e-82c3-94a9709a22ca</t>
  </si>
  <si>
    <t xml:space="preserve">An Automatic Design Space Exploration Framework for Multicore Architecture Optimizations, Proceedings of The 9-th IEEE RoEduNet International Conference, pp. 202-207, ISSN 2068-1046, Sibiu, June 24-26, 2010 </t>
  </si>
  <si>
    <t>Murtza S. A. et al, Optimizing energy and throughput for MPSoCs: an integer particle swarm optimization approach, Computing, ISSN: 0010-485X, Springer, 24 August 2017, v. https://www.researchgate.net/publication/319274343_Optimizing_energy_and_throughput_for_MPSoCs_an_integer_particle_swarm_optimization_approach, https://link.springer.com/article/10.1007/s00607-017-0574-5 (cotata ISI TR WoS – v. http://apps.webofknowledge.com.am.e-nformation.ro/Search.do?product=WOS&amp;SID=C6jmlU9DdUbpbZvFbaQ&amp;search_mode=GeneralSearch&amp;prID=0515403e-a9f6-40db-befc-72cd2e86af80 )</t>
  </si>
  <si>
    <t xml:space="preserve">v. https://www.researchgate.net/publication/319274343_Optimizing_energy_and_throughput_for_MPSoCs_an_integer_particle_swarm_optimization_approach, https://link.springer.com/article/10.1007/s00607-017-0574-5 </t>
  </si>
  <si>
    <t>WoS – v. http://apps.webofknowledge.com.am.e-nformation.ro/Search.do?product=WOS&amp;SID=C6jmlU9DdUbpbZvFbaQ&amp;search_mode=GeneralSearch&amp;prID=0515403e-a9f6-40db-befc-72cd2e86af80</t>
  </si>
  <si>
    <t>Yeh, C. W., Tu, C. H., &amp; Hung, S. H., Rapid Hybrid Simulation Methods for Exploring the Design Space of Signal Processors with Dynamic and Scalable Timing Models, Journal of Signal Processing Systems, ISSN: 1939-8018, pp. 1-13, 27 September 2017, v. https://link.springer.com/article/10.1007/s11265-017-1285-z Scopus - v. https://www-scopus-com.am.e-nformation.ro/sources?sortField=metric&amp;metricName=&amp;sortDirection=ASC&amp;offset=&amp;displayAll=true&amp;sortPerformedState=f&amp;origin=sourceSearch&amp;sortDirectionMOne=&amp;sortDirectionMTwo=&amp;sortDirectionMThree=&amp;metricDisplayIndex=1&amp;scint=1&amp;menu=search&amp;tablin=&amp;searchWithinResultsDefault=t&amp;searchString=&amp;searchOA=&amp;typeFilter=d_j_p_k&amp;subscriptionFilter=s_u&amp;filterActTriggered=f&amp;tabName=searchSources&amp;searchTerms=1939-8018&amp;searchTermsSubmit=&amp;searchType=issn</t>
  </si>
  <si>
    <t xml:space="preserve">v. https://link.springer.com/article/10.1007/s11265-017-1285-z </t>
  </si>
  <si>
    <t>Scopus - v. https://www-scopus-com.am.e-nformation.ro/sources?sortField=metric&amp;metricName=&amp;sortDirection=ASC&amp;offset=&amp;displayAll=true&amp;sortPerformedState=f&amp;origin=sourceSearch&amp;sortDirectionMOne=&amp;sortDirectionMTwo=&amp;sortDirectionMThree=&amp;metricDisplayIndex=1&amp;scint=1&amp;menu=search&amp;tablin=&amp;searchWithinResultsDefault=t&amp;searchString=&amp;searchOA=&amp;typeFilter=d_j_p_k&amp;subscriptionFilter=s_u&amp;filterActTriggered=f&amp;tabName=searchSources&amp;searchTerms=1939-8018&amp;searchTermsSubmit=&amp;searchType=issn</t>
  </si>
  <si>
    <t xml:space="preserve">H. CALBOREAN, R. JAHR - U. Augsburg, Germania, T. UNGERER - U. Augsburg, Germania, L. VINȚAN </t>
  </si>
  <si>
    <t xml:space="preserve">Optimizing a Superscalar System using Multi-objective Design Space Exploration, Proceedings of the 18th International Conference on Control Systems and Computer Science (CSCS-18), vol. I, pp. 339-346, ISSN 2066-4451, Bucharest, May 2011 </t>
  </si>
  <si>
    <t>JAHR R. - U. Augsburg, CALBOREAN H., VINȚAN L., UNGERER T.  - U. Augsburg</t>
  </si>
  <si>
    <t>Boosting Design Space Explorations with Existing or Automatically Learned Knowledge, The 16-th International GI/ITG Conference on Measurement, Modelling and Evaluation of Computing Systems and Dependability and Fault Tolerance (MMB/DFT 2012), March 19-21, 2012, Kaiserslautern, Germany</t>
  </si>
  <si>
    <t>Bang, H., &amp; Selva, D., Leveraging Logged Intermediate Design Attributes for Improved Knowledge Discovery in Engineering Design. In ASME 2017 International Design Engineering Technical Conferences and Computers and Information in Engineering Conference, ISBN: 978-0-7918-5812-7, American Society of Mechanical Engineers, August 6-9, 2017, v. https://scholar.google.com/scholar?oi=bibs&amp;hl=ro&amp;cites=7308905325347631998 (indexata ISI TR WoS – v. http://apps.webofknowledge.com/Search.do?product=WOS&amp;SID=N2dMr9Q4VaIMCvg9K7w&amp;search_mode=GeneralSearch&amp;prID=c87ea146-3bed-42db-9e02-7afdfa14e429 )</t>
  </si>
  <si>
    <t>v. http://proceedings.asmedigitalcollection.asme.org/proceeding.aspx?articleid=2661936</t>
  </si>
  <si>
    <t>WoS – v. http://apps.webofknowledge.com/Search.do?product=WOS&amp;SID=N2dMr9Q4VaIMCvg9K7w&amp;search_mode=GeneralSearch&amp;prID=c87ea146-3bed-42db-9e02-7afdfa14e429</t>
  </si>
  <si>
    <t>Karatzoglou, A., Sentürk, H., Jablonski, A., &amp; Beigl, M., Applying Artificial Neural Networks on Two-Layer Semantic Trajectories for Predicting the Next Semantic Location. In International Conference on Artificial Neural Networks (pp. 233-241), LNCS, volume 10614, ISBN 978-3-319-68611-0, Springer, Cham, 2017, September, v. https://link.springer.com/chapter/10.1007/978-3-319-68612-7_27 (conferinta indexata ISI TR WoS cf. site WoS – v. http://apps.webofknowledge.com/Search.do?product=WOS&amp;SID=N2dMr9Q4VaIMCvg9K7w&amp;search_mode=GeneralSearch&amp;prID=f4355b8e-c791-4318-a74d-7a88c7ab13de )</t>
  </si>
  <si>
    <t>v. https://link.springer.com/chapter/10.1007/978-3-319-68612-7_27</t>
  </si>
  <si>
    <t>WoS – v. http://apps.webofknowledge.com/Search.do?product=WOS&amp;SID=N2dMr9Q4VaIMCvg9K7w&amp;search_mode=GeneralSearch&amp;prID=f4355b8e-c791-4318-a74d-7a88c7ab13de</t>
  </si>
  <si>
    <t xml:space="preserve">VINȚAN L., CHIȘ R., MD. ALI ISMAIL - NED University, Pakistan, COȚOFANĂ C. </t>
  </si>
  <si>
    <t xml:space="preserve">Improving Computing Systems Automatic Multi-Objective Optimization through Meta-Optimization, IEEE Transactions on Computer-Aided Design of Integrated Circuits and Systems, ISSN: 0278-0070, Volume 35, Issue 7, pp. 1125-1129, (DOI 10.1109/TCAD.2015.2501299), July 2016 </t>
  </si>
  <si>
    <t>Jooya, A., Dimopoulos, N., &amp; Baniasadi, A., Optimum Power-Performance GPU Configuration Prediction Based on Code Attributes, In High Performance Computing &amp; Simulation (HPCS), 15th Ann. Meeting 2017 International Conference on (pp. 418-425), ISBN 978-1-5386-3250-5, IEEE, Genoa, Italy, 17-21 July 2017, v. http://ieeexplore.ieee.org/abstract/document/8035108/references?ctx=references (indexata ISI TR WoS – v. http://apps.webofknowledge.com/Search.do?product=WOS&amp;SID=N2dMr9Q4VaIMCvg9K7w&amp;search_mode=GeneralSearch&amp;prID=4646a4cf-2172-4d83-88eb-bafe84aa3008 )</t>
  </si>
  <si>
    <t>v. http://ieeexplore.ieee.org/abstract/document/8035108/references?ctx=references</t>
  </si>
  <si>
    <t>WoS – v. http://apps.webofknowledge.com/Search.do?product=WOS&amp;SID=N2dMr9Q4VaIMCvg9K7w&amp;search_mode=GeneralSearch&amp;prID=4646a4cf-2172-4d83-88eb-bafe84aa3008</t>
  </si>
  <si>
    <t xml:space="preserve">H. CALBOREAN, R. JAHR - U. Augsburg, T. UNGERER  - U. Augsburg, L. VINȚAN </t>
  </si>
  <si>
    <t>Optimizing a Superscalar System using Multi-objective Design Space Exploration, Proceedings of the 18th International Conference on Control Systems and Computer Science (CSCS-18), vol. I, pp. 339-346, ISSN 2066-4451, Bucharest, May 2011</t>
  </si>
  <si>
    <t>Jooya, A., Dimopoulos, N., &amp; Baniasadi, A. (2017, July). Optimum Power-Performance GPU Configuration Prediction Based on Code Attributes. In High Performance Computing &amp; Simulation (HPCS), 2017 International Conference on (pp. 418-425). IEEE., v http://scholar.google.com/scholar?start=10&amp;hl=ro&amp;as_sdt=0,5&amp;sciodt=0,5&amp;cites=7572970312923321778&amp;scipsc= , v. http://ieeexplore.ieee.org/abstract/document/8035108/references?ctx=references (indexat TR WoS, v. v. http://apps.webofknowledge.com/Search.do?product=WOS&amp;SID=N2dMr9Q4VaIMCvg9K7w&amp;search_mode=GeneralSearch&amp;prID=4646a4cf-2172-4d83-88eb-bafe84aa3008)</t>
  </si>
  <si>
    <t>WoS,  v. http://apps.webofknowledge.com/Search.do?product=WOS&amp;SID=N2dMr9Q4VaIMCvg9K7w&amp;search_mode=GeneralSearch&amp;prID=4646a4cf-2172-4d83-88eb-bafe84aa3008</t>
  </si>
  <si>
    <t xml:space="preserve">I. D. MORARIU, Maria VINȚAN, L. N. VINȚAN </t>
  </si>
  <si>
    <t>Aspects concerning SVM Method’s Scalability, Studies in Computational Intelligence (SCI). Advances in Intelligent and Distributed Computing, Volume 78, pp. 125-134, Springer-Verlag Berlin Heidelberg, ISSN 1860-949X, ISBN 978-3-540-74929-5, 2008</t>
  </si>
  <si>
    <t xml:space="preserve">Florea, A., Kifor, C. V., Nicolaescu, S. S., Cocan, N., &amp; Receu, I. (2017), INTELLECTUAL CAPITAL EVALUATION AND EXPLOITATION MODEL BASED ON BIG DATA TECHNOLOGIES, Book of Proceedings, 24th International Scientific Conference on Economic and Social Development (Vol. 15, No. 1, p. 21-30), ISSN 1849-7535, v. http://www.zbw.eu/econis-archiv/bitstream/handle/11159/965/Book_of_Proceedings_esdWarsaw_2017_Online.pdf?sequence=1#page=27; indexata ISI TR WoS – v. http://www.esd-conference.com/publishing; http://apps.webofknowledge.com/Search.do?product=WOS&amp;SID=Q1WND35euQzhBfGZje2&amp;search_mode=GeneralSearch&amp;prID=23380054-2732-4007-bf9b-e9316306eb13 </t>
  </si>
  <si>
    <t>v. http://www.zbw.eu/econis-archiv/bitstream/handle/11159/965/Book_of_Proceedings_esdWarsaw_2017_Online.pdf?sequence=1#page=27</t>
  </si>
  <si>
    <t>Al-Molegi A., et al, Geo-Temporal Recurrent Model for Location Prediction, 20-th International Conference of the Catalan Association for Artificial Intelligence, DOI 10.3233/978-1-61499-806-8-126, Deltebre, Catalonia, Spain, October 2017, v. https://www.researchgate.net/publication/320323760_Geo-Temporal_Recurrent_Model_for_Location_Prediction?tab=references&amp;citedPublicationKey=PB%3A228761485&amp;citationKey=CIT%3A3283705373 (indexata WoS, v. http://apps.webofknowledge.com.am.e-nformation.ro/Search.do?product=WOS&amp;SID=E3vCyykQUvBTauUlgjW&amp;search_mode=GeneralSearch&amp;prID=ad39fe06-908e-462b-86b1-2ecb830b7a31)</t>
  </si>
  <si>
    <t>v. https://www.researchgate.net/publication/320323760_Geo-Temporal_Recurrent_Model_for_Location_Prediction?tab=references&amp;citedPublicationKey=PB%3A228761485&amp;citationKey=CIT%3A3283705373</t>
  </si>
  <si>
    <t>WoS, v. http://apps.webofknowledge.com.am.e-nformation.ro/Search.do?product=WOS&amp;SID=E3vCyykQUvBTauUlgjW&amp;search_mode=GeneralSearch&amp;prID=ad39fe06-908e-462b-86b1-2ecb830b7a31</t>
  </si>
  <si>
    <t>Li Li, Frequent Episode Mining for Smart Home Wireless Sensor Network, PhD Thesis (132 pp.), DISS. ETH NO. 23271, ETH Zurich, 2016 (nu s-a raportat în anul 2016, pt. că s-a publicat efectiv în anul 2017.), v. http://e-collection.library.ethz.ch/eserv/eth:49619/eth-49619-02.pdf</t>
  </si>
  <si>
    <t>v. http://e-collection.library.ethz.ch/eserv/eth:49619/eth-49619-02.pdf</t>
  </si>
  <si>
    <t>Carmichael P., Morisset C., Learning Decision Trees from Synthetic Data Models for Human Security Behaviour, In International Conference on Software Engineering and Formal Methods (pp. 56-71), LNCS, volume 10729, ISBN 978-3-319-74780-4, Springer, Cham, September 2017, v. https://link.springer.com/chapter/10.1007/978-3-319-74781-1_5 (indexata WoS - v. http://apps.webofknowledge.com.am.e-nformation.ro/Search.do?product=WOS&amp;SID=F1EEoTY8AaQ2RFFVTQd&amp;search_mode=GeneralSearch&amp;prID=280b3fdb-4353-4f1c-826c-ad09f454d6c3)</t>
  </si>
  <si>
    <t>v. https://link.springer.com/chapter/10.1007/978-3-319-74781-1_5</t>
  </si>
  <si>
    <t>WoS - v. http://apps.webofknowledge.com.am.e-nformation.ro/Search.do?product=WOS&amp;SID=F1EEoTY8AaQ2RFFVTQd&amp;search_mode=GeneralSearch&amp;prID=280b3fdb-4353-4f1c-826c-ad09f454d6c3</t>
  </si>
  <si>
    <t>Sapra, D., &amp; Altmeyer, S., Work-in-Progress: Design-Space Exploration of Multi-Core Processors for Safety-Critical Real-Time Systems. In 2017 IEEE Real-Time Systems Symposium (RTSS), pp. 360-362, IEEE, ISSN: 2576-3172, doi:10.1109/RTSS.2017.00040, Paris, France, December 2017, v. https://scholar.google.com/scholar?start=10&amp;hl=ro&amp;as_sdt=0,5&amp;sciodt=0,5&amp;cites=6913671337666595984&amp;scipsc= (indexat WoS, v. http://apps.webofknowledge.com.am.e-nformation.ro/Search.do?product=WOS&amp;SID=E6ZVHrH75yzkVLeQSRX&amp;search_mode=GeneralSearch&amp;prID=dbd9e0f8-2493-499a-a588-63dd574f71f7) – v. Citare_Sapra_2018.pdf.</t>
  </si>
  <si>
    <t>v. https://www.computer.org/csdl/proceedings/rtss/2017/1415/00/141501a360.pdf</t>
  </si>
  <si>
    <t>WoS, v. http://apps.webofknowledge.com.am.e-nformation.ro/Search.do?product=WOS&amp;SID=E6ZVHrH75yzkVLeQSRX&amp;search_mode=GeneralSearch&amp;prID=dbd9e0f8-2493-499a-a588-63dd574f71f7</t>
  </si>
  <si>
    <t xml:space="preserve">A. GELLERT, A. FLOREA, Maria VINȚAN, C. EGAN - U. Hertfordshire, L. VINȚAN </t>
  </si>
  <si>
    <t>Unbiased Branches: An Open Problem, The Twelfth Asia-Pacific Computer Systems Architecture Conference (ACSAC 2007), Seoul, Korea, August 23rd-25th, 2007; Lecture Notes in Computer Science. Advances in Computer Systems Architecture, vol. 4697, pp. 16-27, ISSN 0302-9743 (Print) 1611-3349 (Online), ISBN 978-3-540-74308-8, Springer-Verlag Berlin / Heidelberg, 2007</t>
  </si>
  <si>
    <t>Brad R., Advances in Spatio-Temporal Image Processing with Scientific Applications, 166 pp., ISBN 978-606-12-1519-5, “Lucian Blaga” University of Sibiu Publishing House, 2017 (v. Citare_Brad_2017.pdf, in anexa)</t>
  </si>
  <si>
    <t>v. Citare_Brad_2017.pdf, disponibil in anexa</t>
  </si>
  <si>
    <t xml:space="preserve">PETZOLD J. - U. Augsburg, BAGCI F. - U. Augsburg, TRUMLER W - U. Augsburg., UNGERER T- U. Augsburg., VINȚAN L. </t>
  </si>
  <si>
    <t>Global State Context Prediction Techniques Applied to a Smart Office Building, 2004 Communication Networks and Distributed Systems Modelling and Simulation Conference (CNDS '04), San Diego, California, USA, January 18-21, 2004</t>
  </si>
  <si>
    <t>Garg, N., Lather, J. S., &amp; Dhurandher, S. K. (2016, August). Studying daily behavior patterns using fuzzy networks. In Information Processing (IICIP), 2016, 1-st India International Conference on (pp. 1-6). IEEE, (nu s-a raportat în anul 2016, pt. că s-a publicat efectiv în anul 2017.), v. http://scholar.google.com/scholar?start=20&amp;hl=ro&amp;as_sdt=0,5&amp;sciodt=0,5&amp;cites=6771314260417062613&amp;scipsc= .</t>
  </si>
  <si>
    <t>v. http://ieeexplore.ieee.org/document/7975312/</t>
  </si>
  <si>
    <r>
      <t>IEEE, v</t>
    </r>
    <r>
      <rPr>
        <b/>
        <sz val="10"/>
        <rFont val="Arial Narrow"/>
        <family val="2"/>
        <charset val="238"/>
      </rPr>
      <t>.  http://ieeexplore.ieee.org/document/7975312/</t>
    </r>
  </si>
  <si>
    <t>VINȚAN L., GELLERT A., UNGERER T. - U. Augsburg, PETZOLD J. -  U. Augsburg</t>
  </si>
  <si>
    <t>Alaaeddine, R., &amp; Wu, S., Application of supervised learning methods to better predict building energy performance, The First International Conference on Sustainable Futures 2017, 26th-27th November 2017, Sitra, Bahrain, v. http://eprints.hud.ac.uk/id/eprint/34107/1/Application_of_supervised_learning_methods_to_better_predict_building_energy_performance_1%20%285%29.pdf (Google Scholar)</t>
  </si>
  <si>
    <t xml:space="preserve">v. http://eprints.hud.ac.uk/id/eprint/34107/1/Application_of_supervised_learning_methods_to_better_predict_building_energy_performance_1%20%285%29.pdf </t>
  </si>
  <si>
    <t xml:space="preserve">L VINȚAN </t>
  </si>
  <si>
    <t>Metode şi tehnici ale cunoaşterii ştiinţifice, subcap. 3.5.1, 3.5.4.4, 3.5.6, (16 pagini, contribuția L. Vințan), Editura Universităţii L. Blaga, ISBN (10) 973-739-284-1, Sibiu, 2006 (cota Bibl. ULBS 52.530); contribuția mea la aceasta lucrare este data de articolul intitulat "Scrierea și publicarea științifică”, disponibil online la http://webspace.ulbsibiu.ro/lucian.vințan/html/Acad.pdf (doar ea a fost citata)</t>
  </si>
  <si>
    <t>Antonio Sandu, Scrierea articolelor stiintifice si etica in publicare, 8th Lumen International Scientific Conference, Suceava, Editura Lumen, April 6th – 9th 2017, v. http://lumen.international/wp-content/uploads/2017/05/Brosura_Scientific-Writing_Antonio-SANDU.pdf</t>
  </si>
  <si>
    <t>v. http://lumen.international/wp-content/uploads/2017/05/Brosura_Scientific-Writing_Antonio-SANDU.pdf</t>
  </si>
  <si>
    <t xml:space="preserve">MORARIU D., VINȚAN L. </t>
  </si>
  <si>
    <t>A Better Correlation of the SVM Kernel’s Parameters, Proceedings of the 5th RoEduNet IEEE International Conference, 6 pages, ISBN (10) 973-739-277-9, Sibiu, 1-3 June 2006</t>
  </si>
  <si>
    <t>Nik Ahmad Akram Zulkepeli, Real-time unsupervised incremental support vector machine for oil and gas pipeline NDT system, PhD Thesis, University of Nottingham, UK, February 2016, v. http://eprints.nottingham.ac.uk/31204/1/PhD%202016%20Nik%20Ahmad%20Akram.pdf (nu s-a raportat în anul 2016, pt. că s-a publicat efectiv în anul 2017 in Google Scholar)</t>
  </si>
  <si>
    <t>v. http://eprints.nottingham.ac.uk/31204/1/PhD%202016%20Nik%20Ahmad%20Akram.pdf</t>
  </si>
  <si>
    <t xml:space="preserve">Anderson, G., Nkgau, T., Computer System Design Exploration Using Local Search and Genetic Algorithms. In Applied Computing and Information Technology/3rd Intl Conf. on Computational Science/Intelligence and Applied Informatics/1-st Int’l Conf. on Big Data, Cloud Computing, Data Science &amp; Engineering (ACIT-CSII-BCD), 4-th Int’l Conf. on (pp. 189-195). IEEE, December 2016 (nu s-a raportat în anul 2016, pt. că s-a publicat efectiv în anul 2017.), DOI: 10.1109/ACIT-CSII-BCD.2016.045, v. http://scholar.google.com/scholar?start=10&amp;hl=ro&amp;as_sdt=0,5&amp;sciodt=0,5&amp;cites=7308905325347631998&amp;scipsc=; Indexata TR WoS – v. http://apps.webofknowledge.com/Search.do?product=WOS&amp;SID=Q1WND35euQzhBfGZje2&amp;search_mode=GeneralSearch&amp;prID=eeeae35a-9738-4b27-8bea-4e6312f21d98 </t>
  </si>
  <si>
    <t xml:space="preserve">v. http://ieeexplore.ieee.org/document/7916980/ </t>
  </si>
  <si>
    <t>WoS – v. http://apps.webofknowledge.com/Search.do?product=WOS&amp;SID=Q1WND35euQzhBfGZje2&amp;search_mode=GeneralSearch&amp;prID=eeeae35a-9738-4b27-8bea-4e6312f21d98</t>
  </si>
  <si>
    <t xml:space="preserve">C. RADU, L. VINȚAN </t>
  </si>
  <si>
    <t>Domain-Knowledge Optimized Simulated Annealing for Network-on-Chip Application Mapping, Advances in Intelligent Control Systems and Computer Science (Book title). Advances in Intelligent Systems and Computing (Series title), Volume 187, pp. 473-487, ISBN 978-3-642-32547-2, ISSN 2194-5357, Springer Berlin Heidelberg</t>
  </si>
  <si>
    <t>马悦, 宋国治, &amp; 张大坤. (MA Yue, SONG Guozhi, ZHANG Dakun) 基于改进模拟退火的三维片上网络映射算法研究 Research on Mapping for Three-dimensional Network-on-Chip Based on Improved Simulated Annealing Algorithm. 郑州大学学报 (理学版), Journal of Zhengzhou University, China, DOI 10.13705/j.issn.1671-6841.2016325, 49(03), 9-13, 2017, v. http://scholar.googleusercontent.com/scholar?q=cache:nsQgSeDJZREJ:scholar.google.com/&amp;hl=ro&amp;as_sdt=0,5&amp;sciodt=0,5; v. http://www.cnki.net/KCMS/detail/detail.aspx?filename=ZZDZ201703003&amp;dbname=cjfdtotal&amp;dbcode=CJFD&amp;v=MTg2MzZyUmN6RnJDVVJMMmZiK2RuRnkva1Y3ekpQemZQZExHNEg5Yk1ySTlGWjRSNkRnOC96aFlVN3pzT1QzaVE= (indexat Mathematical Review, Math Digest, Google Scholar)</t>
  </si>
  <si>
    <t xml:space="preserve">v. http://en.cnki.com.cn/Article_en/CJFDTotal-ZZDZ201703003.htm </t>
  </si>
  <si>
    <t>Hami Aksu, Dwell time forecast and checkout optimisation in supermarkets, PhD Thesis, Charles Sturt University, Australia, December 2016, v. https://researchoutput.csu.edu.au/ws/portalfiles/portal/9319432 (nu s-a raportat in anul 2016 pentru ca a aparut abia in anul 2017)</t>
  </si>
  <si>
    <t>v. https://researchoutput.csu.edu.au/ws/portalfiles/portal/9319432</t>
  </si>
  <si>
    <t xml:space="preserve"> GELLERT A., VINȚAN L.</t>
  </si>
  <si>
    <t xml:space="preserve">R. CRETULESCU, A. DAVID, D. MORARIU, L. VINŢAN </t>
  </si>
  <si>
    <t>Part of Speech Tagging with Naive Bayes Methods, Proceedings of The 18-th International Conference on System Theory, Control and Computing, Sinaia (Romania), ISBN 978-1-4799-4602-0, pp. 452-457, IEEE, October 17 - 19, 2014</t>
  </si>
  <si>
    <t>Yuwana, R. S., Yuliani, A. R., &amp; Pardede, H. F., On part of speech tagger for Indonesian language. In Information Technology, Information Systems and Electrical Engineering (ICITISEE), 2017 2nd International conferences on (pp. 369-372), DOI: 10.1109/ICITISEE.2017.8285530, IEEE, Yogyakarta, Indonesia, November 2017, v. http://ieeexplore.ieee.org/abstract/document/8285530/references</t>
  </si>
  <si>
    <t>v. http://ieeexplore.ieee.org/abstract/document/8285530/references</t>
  </si>
  <si>
    <t>IEEE</t>
  </si>
  <si>
    <t>v. Citare_Brad_2017.pdf, in anexa</t>
  </si>
  <si>
    <t>Basca Cosmin University of Zurich, Brad Remus ULBS</t>
  </si>
  <si>
    <t>Randomized hough transform for ellipse detection with result clustering</t>
  </si>
  <si>
    <t>Chen, S., Xia, R., Zhao, J., Chen, Y. and Hu, M., 2017. A hybrid method for ellipse detection in industrial images. Pattern Recognition, 68, pp.82-98.</t>
  </si>
  <si>
    <t>https://www.sciencedirect.com/science/article/pii/S0031320317301061</t>
  </si>
  <si>
    <t>WOS:000401381100007</t>
  </si>
  <si>
    <t>Miljus, N., Massih, B., Weis, M.A., Rison, J.V., Bonnas, C.B., Sillaber, I., Ehrenreich, H., Geurten, B.R. and Heinrich, R., 2017. Neuroprotection and endocytosis: erythropoietin receptors in insect nervous systems. Journal of neurochemistry, 141(1), pp.6</t>
  </si>
  <si>
    <t>http://onlinelibrary.wiley.com/doi/10.1111/jnc.13967/full</t>
  </si>
  <si>
    <t>WOS:000397502400006</t>
  </si>
  <si>
    <t>Deilamsalehy, H., Havens, T.C., Lautala, P., Medici, E. and Davis, J., 2017. An automatic method for detecting sliding railway wheels and hot bearings using thermal imagery. Proceedings of the Institution of Mechanical Engineers, Part F: Journal of Rail a</t>
  </si>
  <si>
    <t>http://journals.sagepub.com/doi/abs/10.1177/0954409716638703</t>
  </si>
  <si>
    <t>WOS:000404991000004</t>
  </si>
  <si>
    <t xml:space="preserve">Deilamsalehy, H., Havens, T.C. and Lautala, P., 2017, April. Sensor fusion of wayside visible and thermal imagery for rail car wheel and bearing damage detection. In 2017 Joint Rail Conference (pp. V001T02A011-V001T02A011). American Society of Mechanical </t>
  </si>
  <si>
    <t>http://proceedings.asmedigitalcollection.asme.org/proceeding.aspx?articleid=2645401</t>
  </si>
  <si>
    <t>WOS:000407527700026</t>
  </si>
  <si>
    <t>Eldesokey, A., Felsberg, M. and Khan, F.S., 2017, August. Ellipse Detection for Visual Cyclists Analysis “In the Wild”. In International Conference on Computer Analysis of Images and Patterns (pp. 319-331). Springer, Cham.</t>
  </si>
  <si>
    <t>https://link.springer.com/chapter/10.1007/978-3-319-64689-3_26</t>
  </si>
  <si>
    <t>SCOPUS
doi.org/10.1007/978-3-319-64689-3_26</t>
  </si>
  <si>
    <t>S. Verploegh, M. Coffey, E. Grossman and Z. Popović, "Properties of 50–110-GHz Waveguide Components Fabricated by Metal Additive Manufacturing," in IEEE Transactions on Microwave Theory and Techniques, vol. 65, no. 12, pp. 5144-5153, Dec. 2017.</t>
  </si>
  <si>
    <t>http://ieeexplore.ieee.org/abstract/document/8120160/</t>
  </si>
  <si>
    <t>WOS:000418391400008</t>
  </si>
  <si>
    <t>Jia, Q., Fan, X., Luo, Z., Song, L. and Qiu, T., 2017. A Fast Ellipse Detector Using Projective Invariant Pruning. IEEE Transactions on Image Processing, 26(8), pp.3665-3679</t>
  </si>
  <si>
    <t>http://ieeexplore.ieee.org/abstract/document/7929406/</t>
  </si>
  <si>
    <t>WOS:000403819200002</t>
  </si>
  <si>
    <t>Nusrat Sharmin Università degli Studi di Trento, Remus Brad ULBS</t>
  </si>
  <si>
    <t>Optimal filter estimation for Lucas-Kanade optical flow</t>
  </si>
  <si>
    <t>Zaher, A., Thil, S., Nou, J., Traoré, A. and Grieu, S., 2017. Comparative study of algorithms for cloud motion estimation using sky-imaging data. IFAC-PapersOnLine, 50(1), pp.5934-5939.</t>
  </si>
  <si>
    <t>https://www.sciencedirect.com/science/article/pii/S2405896317320657</t>
  </si>
  <si>
    <t>SCOPUS
https://doi.org/10.1016/j.ifacol.2017.08.1488</t>
  </si>
  <si>
    <t>Marathe, A.R., Files, B.T., Canady, J.D., Drnec, K.A., Lee, H., Kwon, H., Mathis, A., Nothwang, W.D., Warnell, G. and Stump, E., 2017. Heterogeneous Systems for Information Variable Environments (HIVE) (No. ARL-TR-8027). US Army Research Laboratory Aberde</t>
  </si>
  <si>
    <t>http://www.dtic.mil/docs/citations/AD1035246  https://scholar.google.ro/scholar?cluster=17451065092882978705&amp;hl=en&amp;as_sdt=0,5&amp;sciodt=0,5&amp;as_ylo=2017&amp;as_yhi=2017</t>
  </si>
  <si>
    <t>Sultan, M.S., Martins, N., Costa, E., Veiga, D., Ferreira, M.J., Mattos, S. and Coimbra, M.T., 2017, July. Tracking large Anterior Mitral Leaflet displacements by incorporating optical flow in an active contours framework. In Engineering in Medicine and B</t>
  </si>
  <si>
    <t>http://ieeexplore.ieee.org/abstract/document/8037548/</t>
  </si>
  <si>
    <t>SCOPUS
10.1109/EMBC.2017.8037548</t>
  </si>
  <si>
    <t>Klavins, E. and Zagursky, V., 2017. Unmanned Aerial Vehicle Movement Trajectory Detection in Open Environment. Procedia Computer Science, 104, pp.400-407.</t>
  </si>
  <si>
    <t>https://www.sciencedirect.com/science/article/pii/S1877050917301539</t>
  </si>
  <si>
    <t>WOS:000399478800054</t>
  </si>
  <si>
    <t>Remus Brad ULBS, I. A. Letia UTCluj</t>
  </si>
  <si>
    <t>Extracting Cloud Motion from Satellite Image Sequences</t>
  </si>
  <si>
    <t>Johnson, B., Rani, J.S. and Manyam, G.R., 2017. A Novel Visualization and Tracking Framework for Analyzing the Inter/Intra Cloud Pattern Formation to Study Their Impact on Climate. In Proceedings of International Conference on Computer Vision and Image Pr</t>
  </si>
  <si>
    <t>https://link.springer.com/chapter/10.1007/978-981-10-2104-6_45</t>
  </si>
  <si>
    <t>WOS:000407054300045</t>
  </si>
  <si>
    <t>Chan, T.N., Yiu, M.L. and Hua, K.A., 2017. Efficient Sub-Window Nearest Neighbor Search on Matrix. IEEE transactions on knowledge and data engineering, 29(4), pp.784-797.</t>
  </si>
  <si>
    <t>http://ieeexplore.ieee.org/abstract/document/7776935/</t>
  </si>
  <si>
    <t>WOS:000397581000006</t>
  </si>
  <si>
    <t>Remus Brad ULBS, Tudor Ghircoias SC Info-Expert SRL</t>
  </si>
  <si>
    <t>Contour lines extraction and reconstruction from topographic maps</t>
  </si>
  <si>
    <t>Ostafin, K., Iwanowski, M., Kozak, J., Cacko, A., Gimmi, U., Kaim, D., Psomas, A., Ginzler, C. and Ostapowicz, K., 2017. Forest cover mask from historical topographic maps based on image processing. Geoscience Data Journal, 4(1), pp.29-39.</t>
  </si>
  <si>
    <t>http://onlinelibrary.wiley.com/doi/10.1002/gdj3.46/full</t>
  </si>
  <si>
    <t>WOS:000408331400003</t>
  </si>
  <si>
    <t>Herold, H., 2017. Geoinformation from the Past: Computational Retrieval and Retrospective Monitoring of Historical Land Use. Springer.</t>
  </si>
  <si>
    <t>https://link.springer.com/book/10.1007%2F978-3-658-20570-6</t>
  </si>
  <si>
    <t>Cloud motion detection from infrared satellite images</t>
  </si>
  <si>
    <t>Zaher, A., N’goran, Y., Thiery, F., Grieu, S. and Traoré, A., 2017, January. Fuzzy rule-based model for optimum orientation of solar panels using satellite image processing. In Journal of Physics: Conference Series (Vol. 783, No. 1, p. 012058). IOP Publis</t>
  </si>
  <si>
    <t>http://iopscience.iop.org/article/10.1088/1742-6596/783/1/012058/meta</t>
  </si>
  <si>
    <t>Ioan Z. Mihu ULBS, Remus Brad ULBS, Macarie Breazu ULBS</t>
  </si>
  <si>
    <t>Specifications and FPGA implementation of a systolic Hopfield-type associative memory</t>
  </si>
  <si>
    <t>Romoth, J., Porrmann, M. and Rückert, U., 2017. Survey of FPGA applications in the period 2000–2015 (Technical Report).</t>
  </si>
  <si>
    <t>https://scholar.google.ro/scholar?cluster=14914030812078908624&amp;hl=en&amp;as_sdt=0,5&amp;sciodt=0,5&amp;as_ylo=2017&amp;as_yhi=2017</t>
  </si>
  <si>
    <t>Nusrat Fatema Pakistan, Remus Brad ULBS</t>
  </si>
  <si>
    <t>Attacks and counterattacks on wireless sensor networks</t>
  </si>
  <si>
    <t>Kumar, G., Rai, M.K. and Saha, R., 2017. Securing range free localization against wormhole attack using distance estimation and maximum likelihood estimation in Wireless Sensor Networks. Journal of Network and Computer Applications, 99, pp.10-16.</t>
  </si>
  <si>
    <t>https://www.sciencedirect.com/science/article/pii/S108480451730320X</t>
  </si>
  <si>
    <t>Singh, H., Singh, R. and Singh, J., 2017. Protecting Cluster Head from Sybil Attack in Wireless Sensor Networks. International Journal of Advanced Research in Computer Science, 8(4).</t>
  </si>
  <si>
    <t>http://search.proquest.com/openview/fa58f2f393a2746073bbf70972b55ae3/1?pq-origsite=gscholar&amp;cbl=1606379</t>
  </si>
  <si>
    <t>BDI Google Scholar, ProQuest</t>
  </si>
  <si>
    <t>Singh, R., Singh, J. and Singh, R., 2017. Securing Cluster Head Selection in Wireless Sensor Networks. Global Journal of Computer Science and Technology.</t>
  </si>
  <si>
    <t>https://computerresearch.org/index.php/computer/article/view/1486</t>
  </si>
  <si>
    <t>Security requirements, counterattacks and projects in healthcare applications using WSNs-a review</t>
  </si>
  <si>
    <t>Ouaddah, A., Mousannif, H., Elkalam, A.A. and Ouahman, A.A., 2017. Access control in the Internet of things: big challenges and new opportunities. Computer Networks, 112, pp.237-262.</t>
  </si>
  <si>
    <t>https://www.sciencedirect.com/science/article/pii/S1389128616303735</t>
  </si>
  <si>
    <t>Al-Janabi, S., Al-Shourbaji, I., Shojafar, M. and Shamshirband, S., 2017. Survey of main challenges (security and privacy) in wireless body area networks for healthcare applications. Egyptian Informatics Journal, 18(2), pp.113-122.</t>
  </si>
  <si>
    <t>https://www.sciencedirect.com/science/article/pii/S1110866516300482</t>
  </si>
  <si>
    <t>Raluca Vreja iQuest Sibiu, Remus Brad ULBS</t>
  </si>
  <si>
    <t>Image inpainting methods evaluation and improvement</t>
  </si>
  <si>
    <t>Ali, L., Kasetkasem, T., Khan, W., Chanwimaluang, T. and Nakahara, H., 2017, January. Performance evaluation of different inpainting algorithms for remotely sensed images. In Defence Technology (ACDT), 2017 Third Asian Conference on (pp. 43-48). IEEE.</t>
  </si>
  <si>
    <t>http://ieeexplore.ieee.org/abstract/document/7886155/</t>
  </si>
  <si>
    <t>Rana, M.S., Hassan, M.M. and Bhuiyan, T., 2017. An Enhanced Model for Inpainting on Digital Images Using Dynamic Masking. Journal of Communications, 12(4), pp.248-253.</t>
  </si>
  <si>
    <t>https://pdfs.semanticscholar.org/0c76/bfbb789cb0c5e283d9f5394b2ac7df679137.pdf</t>
  </si>
  <si>
    <t>Vidal, P.A., 2017. Élaboration d'outils de traitement d'images pour aider à la reconstruction 3D du rachis à partir d'images radiographiques postopératoires (Doctoral dissertation, École de technologie supérieure).</t>
  </si>
  <si>
    <t>http://espace.etsmtl.ca/1862/ https://scholar.google.ro/scholar?cluster=8517462929251929347&amp;hl=en&amp;as_sdt=0,5&amp;sciodt=0,5&amp;as_ylo=2017&amp;as_yhi=2017</t>
  </si>
  <si>
    <t>Arpad Gellert ULBS, Remus Brad ULBS</t>
  </si>
  <si>
    <t>Context-based prediction filtering of impulse noise images</t>
  </si>
  <si>
    <t>Baloch, G. and Ozkaramanli, H., 2017. Image denoising via correlation-based sparse representation. Signal, Image and Video Processing, 11(8), pp.1501-1508.</t>
  </si>
  <si>
    <t>https://link.springer.com/article/10.1007/s11760-017-1113-8</t>
  </si>
  <si>
    <t>Tiwari, M. and Gupta, B., 2017. Maximum Absolute Relative Differences Statistic for Removing Random-Valued Impulse Noise from Given Image. Circuits, Systems, and Signal Processing, pp.1-19.</t>
  </si>
  <si>
    <t>https://link.springer.com/article/10.1007/s00034-017-0655-x</t>
  </si>
  <si>
    <t>SpringerLink</t>
  </si>
  <si>
    <t>Veerakumar, T., Subudhi, B.N., Esakkirajan, S. and Pradhan, P.K., 2017. Context model based edge preservation filter for impulse noise removal. Expert Systems with Applications, 88, pp.29-44.</t>
  </si>
  <si>
    <t>https://www.sciencedirect.com/science/article/pii/S0957417417304505</t>
  </si>
  <si>
    <t>Richter, J., Streitferdt, D., Rozova, E. and Kirchhoff, M., Improving the Optical Inspection of Through Hole Resistors With Additional Spectral Illuminations.</t>
  </si>
  <si>
    <t>http://ieeexplore.ieee.org/document/8117218/?denied</t>
  </si>
  <si>
    <t>CB Zamfirescu (ULBS), BC Pirvu (DFKI), J Schlick (DFKI), D Zuehlke (DFKI)</t>
  </si>
  <si>
    <t>Preliminary insides for an anthropocentric cyber-physical reference architecture of the smart factory, Studies in Informatics and Control, 2013</t>
  </si>
  <si>
    <t>Safety Requirements in Collaborative Human–Robot Cyber-Physical System, A Khalid, P Kirisci, Z Ghrairi, J Pannek, KD Thoben - Dynamics in Logistics, 2017 - Springer</t>
  </si>
  <si>
    <t>https://link.springer.com/chapter/10.1007/978-3-319-45117-6_4</t>
  </si>
  <si>
    <t xml:space="preserve">WOS:000392415400004 </t>
  </si>
  <si>
    <t>Mensch-Maschine-Interaktion im Industrie 4.0-Zeitalter, D Gorecky, M Schmitt, M Loskyll - Handbuch Industrie 4.0 Bd. 4, 2017 - Springer</t>
  </si>
  <si>
    <t>https://link.springer.com/chapter/10.1007%2F978-3-662-53254-6_11</t>
  </si>
  <si>
    <t>Springer</t>
  </si>
  <si>
    <t>Intelligent predictive maintenance for fault diagnosis and prognosis in machine centers: Industry 4.0 scenario, Z Li, Y Wang, KS Wang - Advances in Manufacturing, 2017 - Springer</t>
  </si>
  <si>
    <t>https://link.springer.com/article/10.1007/s40436-017-0203-8</t>
  </si>
  <si>
    <t>WOS:000417945200008/ SCOPUS</t>
  </si>
  <si>
    <t>A comprehensive survey of ubiquitous manufacturing research, X Wang, SK Ong, AYC Nee - International Journal of Production Research, 2017 - Taylor &amp; Francis</t>
  </si>
  <si>
    <t>https://www.tandfonline.com/doi/abs/10.1080/00207543.2017.1413259</t>
  </si>
  <si>
    <t>Man-CPS interaction: An experimental assessment of the human behavior evolution, C Assunta, G Guido, V Silvestro, IEEE 3rd International Forum on  Research and Technologies for Society and Industry (RTSI) 2017</t>
  </si>
  <si>
    <t>http://ieeexplore.ieee.org/abstract/document/8065973/</t>
  </si>
  <si>
    <t>SCOPUS, IEEE</t>
  </si>
  <si>
    <t>Industry 4.0: a way from mass customization to mass personalization production, Y Wang, HS Ma, JH Yang, KS Wang - Advances in Manufacturing, 2017 - Springer</t>
  </si>
  <si>
    <t>https://link.springer.com/article/10.1007/s40436-017-0204-7</t>
  </si>
  <si>
    <t>CB Zamfirescu (ULBS), FG Filip (AR)</t>
  </si>
  <si>
    <t>Swarming models for facilitating collaborative decisions, International Journal of Computers Communications &amp; Control 5 (1), 125-137</t>
  </si>
  <si>
    <t>Collaborative Control Theory and Decision Support Systems. SY Nof - Computer Science Journal of Moldova, Volume: 25 Issue: 2 Pages: 115-144, 2017</t>
  </si>
  <si>
    <t>http://www.math.md/publications/csjm/issues/v25-n2/12455/</t>
  </si>
  <si>
    <t>WOS:000410569700002, DBLP etc</t>
  </si>
  <si>
    <t>BC Pirvu (DFKI), CB Zamfirescu (ULBS), D Gorecky (DFKI)</t>
  </si>
  <si>
    <t>Engineering insights from an anthropocentric cyber-physical system: A case study for an assembly station, Mechatronics 34, 147-159</t>
  </si>
  <si>
    <t>Towards a lean automation interface for workstations, D Kolberg, J Knobloch, D Zühlke - International Journal of Production Research, 2017 - Taylor &amp; Francis</t>
  </si>
  <si>
    <t>https://www.tandfonline.com/doi/abs/10.1080/00207543.2016.1223384</t>
  </si>
  <si>
    <t>WOS:000399610600008/Scopus</t>
  </si>
  <si>
    <t>WOS:000392415400004, Springer</t>
  </si>
  <si>
    <t>Virtual Prototyping and Validation of Cpps within a New Software Framework, S Neumeyer, K Exner, S Kind, H Hayka, R Stark - Computation, 2017 - mdpi.com</t>
  </si>
  <si>
    <t>http://www.mdpi.com/2079-3197/5/1/10/htm</t>
  </si>
  <si>
    <t xml:space="preserve">WOS:000398691300009 </t>
  </si>
  <si>
    <t>Theoretical Foundations for Cyber-Physical Systems: A Literature Review, H Chen - Journal of Industrial Integration and Management, 2017 - World Scientific</t>
  </si>
  <si>
    <t>https://www.worldscientific.com/doi/abs/10.1142/S2424862217500130</t>
  </si>
  <si>
    <t>EBSCO, Google etc.</t>
  </si>
  <si>
    <t>Towards Industry 4.0 Utilizing Data-Mining Techniques: A Case Study on Quality Improvement, H Oliff, Y Liu - Procedia CIRP, 2017 - Elsevier</t>
  </si>
  <si>
    <t>https://www.sciencedirect.com/science/article/pii/S2212827117304997</t>
  </si>
  <si>
    <t>WOS:000418465500028, SCOPUS</t>
  </si>
  <si>
    <t>Classification of Cyber-Physical Systems Developments: Proposition of an Analysis Framework, O Cardin - Studies in Computational Intelligence, Volume 694, 2017, Pages 25-33, 2017 - Springer</t>
  </si>
  <si>
    <t>https://link.springer.com/chapter/10.1007/978-3-319-51100-9_3</t>
  </si>
  <si>
    <t>SCOPUS, Springer</t>
  </si>
  <si>
    <t>Development of an industrial Internet of things suite for smart factory towards re-industrialization, CKM Lee, SZ Zhang, KKH Ng - Advances in Manufacturing, 2017 - Springer</t>
  </si>
  <si>
    <t>https://link.springer.com/article/10.1007/s40436-017-0197-2</t>
  </si>
  <si>
    <t>WOS:000417945200004 /Scopus</t>
  </si>
  <si>
    <t>CB Zamfirescu (ULBS), BC Pirvu (DFKI), D Gorecky (DFKI), H Chakravarthy (DFKI)</t>
  </si>
  <si>
    <t>Human-centred assembly: a case study for an anthropocentric cyber-physical system, Procedia Technol, 15, pp. 90-98</t>
  </si>
  <si>
    <t>Classification of Cyber-Physical Systems Developments: Proposition of an Analysis Framework, O Cardin - - Studies in Computational Intelligence, Volume 694, 2017 - Springer</t>
  </si>
  <si>
    <t>Scopus, Springer</t>
  </si>
  <si>
    <t>Sopus</t>
  </si>
  <si>
    <t>Human-in-the-Loop Control Processes in Gas Turbine Maintenance M Barz, P Poller, M Schneider, S Zillner, Daniel Sonntag - HoloMAS 2017: Industrial Applications of Holonic and Multi-Agent Systems pp 255-268, 2017 - Springer</t>
  </si>
  <si>
    <t>https://link.springer.com/chapter/10.1007/978-3-319-64635-0_19</t>
  </si>
  <si>
    <t>An Interactive Multisensing Framework for Personalized Human Robot Collaboration and Assistive Training Using Reinforcement Learning, K Tsiakas, M Papakostas, M Theofanidis… - Proceedings of the 10th …, 2017 - dl.acm.org</t>
  </si>
  <si>
    <t>https://dl.acm.org/citation.cfm?id=3076191</t>
  </si>
  <si>
    <t>CB Zamfirescu (ULBS), C Cândea (AIRG), M Luca (AIRG)</t>
  </si>
  <si>
    <t>On integrating agents into GDSS, IFAC Proceedings Volumes 34 (8), 433-438</t>
  </si>
  <si>
    <t>CB Zamfirescu (ULBS), BC Pirvu (DFKI), M Loskyll (DFKI), D Zuehlke (DFKI)</t>
  </si>
  <si>
    <t>Do not cancel my race with cyber-physical systems, IFAC Proceedings Volumes 47 (3), 4346-4351</t>
  </si>
  <si>
    <t>Towards lean production in industry 4.0 , B Mrugalska, MK Wyrwicka - Procedia Engineering, 2017 - Elsevier</t>
  </si>
  <si>
    <t>https://www.sciencedirect.com/science/article/pii/S1877705817312717</t>
  </si>
  <si>
    <t>WOS:000406745400061, Scopus</t>
  </si>
  <si>
    <t>Plug-and-Simulate within Modular Assembly Line enabled by Digital Twins and the use of AutomationML, J Um, S Weyer, F Quint - IFAC-PapersOnLine, 2017 - Elsevier</t>
  </si>
  <si>
    <t>https://www.sciencedirect.com/science/article/pii/S2405896317331762</t>
  </si>
  <si>
    <t xml:space="preserve">WOS:000423965400168 </t>
  </si>
  <si>
    <t>FG Filip (AR), CB Zamfirescu (ULBS), C Ciurea (ASE)</t>
  </si>
  <si>
    <t>Computer-Supported Collaborative Decision-Making, Springer</t>
  </si>
  <si>
    <t>Fuzzy group decision making with incomplete information guided by social influence
N Capuano, F Chiclana, H Fujita… - … on Fuzzy Systems, 2017 - ieeexplore.ieee.org</t>
  </si>
  <si>
    <t>http://ieeexplore.ieee.org/abstract/document/8016383/?reload=true</t>
  </si>
  <si>
    <t>WOS/Scopus</t>
  </si>
  <si>
    <t>Collaborative Control Theory and Decision Support Systems. SY Nof - Computer Science Journal of Moldova, 2017</t>
  </si>
  <si>
    <t>Urban Growth Control DSS Techniques for De-Sprinkling Process in Italy, B Romano, L Fiorini, F Zullo, A Marucci - Sustainability, 2017</t>
  </si>
  <si>
    <t>http://www.mdpi.com/2071-1050/9/10/1852/htm</t>
  </si>
  <si>
    <t>WOS:000414896200182 /Scopus</t>
  </si>
  <si>
    <t>Contributions of Florin Gheorghe Filip in Information Science and Technology, I Dzitac, MJ Manolescu - International Journal of Computers, Communication and Control, 2017</t>
  </si>
  <si>
    <t>http://univagora.ro/jour/index.php/ijccc/article/view/2960</t>
  </si>
  <si>
    <t>WOS:000405065900001 /Scopus</t>
  </si>
  <si>
    <t>L Zamfirescu (IndSoft), CB Zamfirescu (ULBS)</t>
  </si>
  <si>
    <t>Goal programming as a decision model for performance-based budgeting,  Procedia Computer Science 17, 426-433</t>
  </si>
  <si>
    <t>Goal programming model for management accounting and auditing: a new typology
B Aouni, S McGillis, ME Abdulkarim - Annals of Operations Research, 2017 - Springer</t>
  </si>
  <si>
    <t>https://link.springer.com/article/10.1007/s10479-015-1969-3</t>
  </si>
  <si>
    <t>WOS:000399807400003 /Scopus</t>
  </si>
  <si>
    <t>CB Zamfirescu (ULBS), C Candea (ropardo)</t>
  </si>
  <si>
    <t>Planning in collaborative stigmergic workspaces, International Conference on Computational Collective Intelligence, 160-169</t>
  </si>
  <si>
    <t>Scholarship of teaching and learning:'what the hell'are we getting ourselves into?
AJ Swart, N Luwes, L Olwagen… - European Journal of …, 2017 - Taylor &amp; Francis</t>
  </si>
  <si>
    <t>https://www.tandfonline.com/doi/abs/10.1080/03043797.2016.1214689</t>
  </si>
  <si>
    <t>WOS:000423957600007</t>
  </si>
  <si>
    <t>Gellert Arpad, Florea Adrian, Vintan Lucian</t>
  </si>
  <si>
    <t>Exploiting Selective Instruction Reuse and Value Prediction in a Superscalar Architecture, Journal of Systems Architecture, Elsevier, Vol. 55, Issue 3, ISSN 1383-7621 (ISI Thomson Journals IF=0.722, Scopus, DBLP, ACM Digital Library, EBSCO), pages 188-195, The Netherlands, 2009.</t>
  </si>
  <si>
    <t>Yuancheng Li, Bin Liu, Survey of implicit thread-level speculation parallel technology for irregular serial programs, Journal of Xi'an Institute of Posts and Telecommunications, Vol. 22, No. 1, pp. 99-105, January 2017.</t>
  </si>
  <si>
    <t>http://gb.oversea.cnki.net/KCMS/detail/detail.aspx?filename=XAYD201701019&amp;dbcode=CJFQ&amp;dbname=CJFDTEMP</t>
  </si>
  <si>
    <t>Gellert Arpad, Palermo Gianluca, Zaccaria Vittorio, Florea Adrian, Vintan Lucian, Silvano Cristina</t>
  </si>
  <si>
    <t>Energy-Performance Design Space Exploration in SMT Architectures Exploiting Selective Load Value Predictions, International Conference on Design, Automation and Test in Europe (DATE 2010), ISBN: 978-3-9810801-6-2 (indexed ISI, Scopus, DBLP, ACM Digital Library, IEEE Xplore), pages 271-274, Dresden, Germany, March 2010.</t>
  </si>
  <si>
    <t>Sparsh Mittal, A Survey of Value Prediction Techniques for Leveraging Value Locality, Concurrency and Computation: Practice and Experience, DOI: 10.1002/cpe, First online: January 2017.</t>
  </si>
  <si>
    <t>http://onlinelibrary.wiley.com/doi/10.1002/cpe.4250/full</t>
  </si>
  <si>
    <t>Scopus, WoS
WOS:000412299700004</t>
  </si>
  <si>
    <t>Florea Adrian, Buduleci Claudiu, Chis Radu, Gellert Arpad, Vintan Lucian</t>
  </si>
  <si>
    <t>Enhancing the Sniper Simulator with Thermal Measurement, The 18th International Conference on System Theory, Control and Computing, ISBN 978-1-4799-4602-0 (Scopus, IEEE Xplore), Sinaia, October 2014.</t>
  </si>
  <si>
    <t>Σχίζας Β. Νικόλας, A Framework For Modelling Computational Sprinting With Phase Change Materials, BSc Thesis, National Technical University of Athens, Greece, February 2017.</t>
  </si>
  <si>
    <t>http://artemis-new.cslab.ece.ntua.gr:8080/jspui/bitstream/123456789/8131/1/DT2017-0099.pdf</t>
  </si>
  <si>
    <t>Florea Adrian, Gellert Arpad, Florea Delilah, Florea Adrian-Cristian</t>
  </si>
  <si>
    <t>Teaching Programming by Developing Games in Alice, The 12th International Scientific Conference "eLearning and Software for Education" (eLSE 2016), ISSN 2066-026X (indexed ISI), Vol. 1, DOI 10.12753/2066-026X-16-073, pages 503-510, Bucharest, April 2016.</t>
  </si>
  <si>
    <t>Ciprian-Bogdan Chirila, Auto-Generative Learning Objects in Online Assessment of Data Structures Disciplines, Broad Research in Artificial Intelligence and Neuroscience, Vol. 8, Issue 1, pp. 24-34, April 2017.</t>
  </si>
  <si>
    <t>https://www.edusoft.ro/brain/index.php/brain/article/viewFile/672/750</t>
  </si>
  <si>
    <t>Gellert Arpad, Florea Adrian</t>
  </si>
  <si>
    <t>Arpad Gellert, Adrian Florea, Web Page Prediction Enhanced with Confidence Mechanism, Journal of Web Engineering, Vol. 13, Issue 5-6, ISSN 1540-9589 (ISI Thomson Journals IF=0.361, Scopus, DBLP), pages 507-524, USA, November 2014.</t>
  </si>
  <si>
    <t>G. Poornalatha, Sharma Chethan, Raghavendra Prakash, Prediction model for prefetching web page based on the usage pattern, International Journal of Control Theory and Applications, Vol. 10, No. 14, pp. 39-47, 2017.</t>
  </si>
  <si>
    <t>http://serialsjournals.com/serialjournalmanager/pdf/1492249231.pdf</t>
  </si>
  <si>
    <t>Ciprian-Bogdan Chirila, Remy Raes, Generic online algorithm interpreter with dynamic data visualizations - case study on sorting algorithms, International Scientific Conference eLearning and Software for Education, Vol. 2, pp. 262-267, Bucharest, April 2017.</t>
  </si>
  <si>
    <t>http://proceedings.elseconference.eu/index.php?r=site/index&amp;year=2017&amp;index=papers&amp;vol=25&amp;paper=3fab263e1e810eb1e49b835779a753e8</t>
  </si>
  <si>
    <t>Ciprian-Bogdan Chirila, Towards the Enhancement of AGLOs with SCORM and xAPI, International Scientific Conference eLearning and Software for Education, Vol. 2, pp. 268-274, Bucharest, April 2017.</t>
  </si>
  <si>
    <t>http://proceedings.elseconference.eu/index.php?r=site/index&amp;year=2017&amp;index=papers&amp;vol=25&amp;paper=9c8e8dfa08605da1401562eb24fb2de7</t>
  </si>
  <si>
    <t>Sebastien Hoarau, Ludification pour la motivation en apprentissage de la programmation, Computer Science and Mathematics Laboratory, Université de La Réunion, Saint-Denis, France, June 2017.</t>
  </si>
  <si>
    <t>https://wikis.univ-lille1.fr/computational-teaching/_media/wiki/actions/2017/aii-eiah/8-sebastien-hoarau-apimu_eiah17.pdf</t>
  </si>
  <si>
    <t>Gellert Arpad, Florea Adrian, Vintan Maria, Egan Colin, Vintan Lucian</t>
  </si>
  <si>
    <t>Unbiased Branches: An Open Problem, Twelfth Asia-Pacific Computer Systems Architecture Conference (ACSAC 2007), published in Lecture Notes in Computer Science, Springer-Verlag Berlin Heidelberg, Vol. 4697/2007, ISSN 0302-9743, ISBN 978-3-540-74308-8 (indexed ISI, Scopus, DBLP, ACM Digital Library), pages 16-27, Seoul, Korea, August 2007.</t>
  </si>
  <si>
    <t>Thangaraj Veerakumar, Badri Narayan Subudhi, Sankaralingam Esakkirajan, Prasanta Kumar Pradhan, Context Model Based Edge Preservation Filter for Impulse Noise Removal, Expert Systems With Applications, DOI 10.1016/j.eswa.2017.06.033, ISSN: 0957-4174, Vol. 88, Issue C, December 2017.</t>
  </si>
  <si>
    <t>https://dl.acm.org/citation.cfm?id=3142013</t>
  </si>
  <si>
    <t>Scopus, WoS
WOS:000408789300003</t>
  </si>
  <si>
    <t>Arpad Gellert, Adrian Florea, Web Prefetching through Efficient Prediction by Partial Matching, World Wide Web Journal, Vol. 19, Issue 5, ISSN 1386-145X (ISI Thomson Journals IF=1.405, DBLP, Scopus, EBSCO, ACM Digital Library), DOI 10.1007/s11280-015-0367-8, pages 921-932, USA, September 2016.</t>
  </si>
  <si>
    <t>Ning Xie, Kyle Brown, Nathan Rude, Derek Doran, A Soft Computing Prefetcher to Mitigate Cache Degradation by Web Robots, 14th International Symposium on Neural Networks (Hokkaido, Japan, June 2017), published in Lecture Notes in Computer Science, Advances in Neural Networks, Vol. 10261, pp. 536-546, 2017.</t>
  </si>
  <si>
    <t>https://link.springer.com/chapter/10.1007/978-3-319-59072-1_63</t>
  </si>
  <si>
    <t>Sideris Isidoros, Daren Croxford, Andrew Burdass, Power saving by reusing results of identical micro-operations, US Patent No. US9817466 B2, November 2017.</t>
  </si>
  <si>
    <t>https://www.google.com/patents/US9817466</t>
  </si>
  <si>
    <t>Oliveira-Lima, J. A., Morais, R., Martins, J. F., Florea, A., &amp; Lima, C.</t>
  </si>
  <si>
    <r>
      <t xml:space="preserve"> Load forecast on intelligent buildings based on temporary occupancy monitoring. </t>
    </r>
    <r>
      <rPr>
        <i/>
        <sz val="8"/>
        <color indexed="63"/>
        <rFont val="Arial"/>
        <family val="2"/>
      </rPr>
      <t>Energy and Buildings</t>
    </r>
    <r>
      <rPr>
        <sz val="8"/>
        <color indexed="63"/>
        <rFont val="Arial"/>
        <family val="2"/>
      </rPr>
      <t xml:space="preserve">, </t>
    </r>
    <r>
      <rPr>
        <i/>
        <sz val="8"/>
        <color indexed="63"/>
        <rFont val="Arial"/>
        <family val="2"/>
      </rPr>
      <t>116</t>
    </r>
    <r>
      <rPr>
        <sz val="8"/>
        <color indexed="63"/>
        <rFont val="Arial"/>
        <family val="2"/>
      </rPr>
      <t>, 512-521, 2016.</t>
    </r>
  </si>
  <si>
    <r>
      <t xml:space="preserve">Wang, W., Chen, J., Huang, G., &amp; Lu, Y. (2017). Energy efficient HVAC control for an IPS-enabled large space in commercial buildings through dynamic spatial occupancy distribution. </t>
    </r>
    <r>
      <rPr>
        <i/>
        <sz val="8"/>
        <color indexed="63"/>
        <rFont val="Arial"/>
        <family val="2"/>
      </rPr>
      <t>Applied Energy</t>
    </r>
    <r>
      <rPr>
        <sz val="8"/>
        <color indexed="63"/>
        <rFont val="Arial"/>
        <family val="2"/>
      </rPr>
      <t xml:space="preserve">, </t>
    </r>
    <r>
      <rPr>
        <i/>
        <sz val="8"/>
        <color indexed="63"/>
        <rFont val="Arial"/>
        <family val="2"/>
      </rPr>
      <t>207</t>
    </r>
    <r>
      <rPr>
        <sz val="8"/>
        <color indexed="63"/>
        <rFont val="Arial"/>
        <family val="2"/>
      </rPr>
      <t>, 305-323.</t>
    </r>
  </si>
  <si>
    <t>https://www.sciencedirect.com/science/article/pii/S0306261917308139</t>
  </si>
  <si>
    <t>WoS, Scopus
WOS:000417229300028</t>
  </si>
  <si>
    <t>Roman, L., Florea, A., Cofaru, I. I.</t>
  </si>
  <si>
    <r>
      <t xml:space="preserve">Software application for assessment the reliability of suspension system at OPEL cars and of road profiles. </t>
    </r>
    <r>
      <rPr>
        <i/>
        <sz val="8"/>
        <color indexed="63"/>
        <rFont val="Arial"/>
        <family val="2"/>
      </rPr>
      <t>Fascicle Manag. Technol. Eng</t>
    </r>
    <r>
      <rPr>
        <sz val="8"/>
        <color indexed="63"/>
        <rFont val="Arial"/>
        <family val="2"/>
      </rPr>
      <t xml:space="preserve">, </t>
    </r>
    <r>
      <rPr>
        <i/>
        <sz val="8"/>
        <color indexed="63"/>
        <rFont val="Arial"/>
        <family val="2"/>
      </rPr>
      <t>1</t>
    </r>
    <r>
      <rPr>
        <sz val="8"/>
        <color indexed="63"/>
        <rFont val="Arial"/>
        <family val="2"/>
      </rPr>
      <t>, 289-294, 2014</t>
    </r>
  </si>
  <si>
    <r>
      <t xml:space="preserve">CUTINI, M., Deboli, R., Calvo, A., PRETI, C., BRAMBILLA, M., &amp; BISAGLIA, C. (2017). Ground Soil Input Characteristics Determining Agricultural Tractor Dynamics. </t>
    </r>
    <r>
      <rPr>
        <i/>
        <sz val="8"/>
        <color indexed="63"/>
        <rFont val="Arial"/>
        <family val="2"/>
      </rPr>
      <t>Applied Engineering in Agriculture</t>
    </r>
    <r>
      <rPr>
        <sz val="8"/>
        <color indexed="63"/>
        <rFont val="Arial"/>
        <family val="2"/>
      </rPr>
      <t xml:space="preserve">, </t>
    </r>
    <r>
      <rPr>
        <i/>
        <sz val="8"/>
        <color indexed="63"/>
        <rFont val="Arial"/>
        <family val="2"/>
      </rPr>
      <t>33</t>
    </r>
    <r>
      <rPr>
        <sz val="8"/>
        <color indexed="63"/>
        <rFont val="Arial"/>
        <family val="2"/>
      </rPr>
      <t>(4), 509.</t>
    </r>
  </si>
  <si>
    <t>https://elibrary.asabe.org/abstract.asp?aid=48324</t>
  </si>
  <si>
    <t>WoS 000408588000008, Scopus</t>
  </si>
  <si>
    <r>
      <t xml:space="preserve">Cutini, M., Brambilla, M., &amp; Bisaglia, C. (2017). Whole-Body Vibration in Farming: Background Document for Creating a Simplified Procedure to Determine Agricultural Tractor Vibration Comfort. </t>
    </r>
    <r>
      <rPr>
        <i/>
        <sz val="8"/>
        <color indexed="63"/>
        <rFont val="Arial"/>
        <family val="2"/>
      </rPr>
      <t>Agriculture</t>
    </r>
    <r>
      <rPr>
        <sz val="8"/>
        <color indexed="63"/>
        <rFont val="Arial"/>
        <family val="2"/>
      </rPr>
      <t xml:space="preserve">, </t>
    </r>
    <r>
      <rPr>
        <i/>
        <sz val="8"/>
        <color indexed="63"/>
        <rFont val="Arial"/>
        <family val="2"/>
      </rPr>
      <t>7</t>
    </r>
    <r>
      <rPr>
        <sz val="8"/>
        <color indexed="63"/>
        <rFont val="Arial"/>
        <family val="2"/>
      </rPr>
      <t>(10), 84.</t>
    </r>
  </si>
  <si>
    <t>http://www.mdpi.com/2077-0472/7/10/84</t>
  </si>
  <si>
    <t>WoS, Scopus
WOS:000423492800006</t>
  </si>
  <si>
    <t>Gracia, C. D., &amp; Sudha, S. (2017). Adaptive clustering of embedded multiple web objects for efficient group prefetching. Arabian Journal for Science and Engineering, 42(2), 715-724.</t>
  </si>
  <si>
    <t>https://link.springer.com/article/10.1007/s13369-016-2318-9</t>
  </si>
  <si>
    <t>WoS, Scopus
WOS:000394287600021</t>
  </si>
  <si>
    <t>Putra, T. E., Abdullah, S., Schramm, D., Nuawi, M. Z., &amp; Bruckmann, T. (2017). The need to generate realistic strain signals at an automotive coil spring for durability simulation leading to fatigue life assessment. Mechanical Systems and Signal Processing, 94, 432-447.</t>
  </si>
  <si>
    <t>https://www.sciencedirect.com/science/article/pii/S0888327017301401</t>
  </si>
  <si>
    <t>WoS, Scopus
https://doi.org/10.1016/j.ymssp.2017.03.014</t>
  </si>
  <si>
    <t xml:space="preserve">Florea, A., Băncioiu, I. </t>
  </si>
  <si>
    <t>Future house automation. In System Theory, Control and Computing (ICSTCC), 2015 19th International Conference on (pp. 699-704). IEEE, (2015, October)</t>
  </si>
  <si>
    <t>Hassanpour, V., Rajabi, S., Shayan, Z., Hafezi, Z., &amp; Arefi, M. M. (2017, November). Low-cost home automation using Arduino and Modbus protocol. In Control, Instrumentation, and Automation (ICCIA), 2017 5th International Conference on (pp. 284-289). IEEE.</t>
  </si>
  <si>
    <t>http://ieeexplore.ieee.org/abstract/document/8258694/</t>
  </si>
  <si>
    <t>WoS 000425535400052
10.1109/ICCIAutom.2017.8258694</t>
  </si>
  <si>
    <t>BERNTZEN L., JOHANNESSEN M.R., FLOREA A.</t>
  </si>
  <si>
    <t>Sensors and the Smart City, The Fifth International Conference on Smart Cities, Systems, Devices and Technologies, (SMART 2016), May 22 - 26, 2016, Valencia, Spain (indexată ThinkMind Digital Library).</t>
  </si>
  <si>
    <t>Agarwal, H., Bell, A., Agrawal, A., &amp; Halim, P. (2017, January). A Comprehensive Study of Mobile Sensing and Cloud Services. In INTELLIGENT TRANSPORTATION SYSTEMS (Vol. 16, No. 6).</t>
  </si>
  <si>
    <t>https://www.researchgate.net/profile/Anshul_Agrawal12/publication/312216654_A_Comprehensive_Survey_of_Mobile_Sensing_and_Cloud_Services/links/5876f2d708ae6eb871cf68af.pdf</t>
  </si>
  <si>
    <t>The    Simulation    of    the Temperature and the Humidity Measurement System</t>
  </si>
  <si>
    <t>Hollanda Arief Kusuma, Nadya Oktaviani, Electronic design and simulationof low cost ocean tides monitoring instrumentusing Labcenter Proteus, JOURNAL OF APPLIED GEOSPATIAL INFORMATION, ISSN Online: 2579-3608, Vol 1, No 2, 2017</t>
  </si>
  <si>
    <t>http://jurnal.polibatam.ac.id/index.php/JAGI/issue/view/65/Kusuma</t>
  </si>
  <si>
    <t>www.academia.edu https://scholar.google.ro/ www.researchgate.net</t>
  </si>
  <si>
    <t>Measurement experiment, using ni usb-6008 data acquisition</t>
  </si>
  <si>
    <t xml:space="preserve">Mehdi Rahimi, Yantao Shen, Flash Scanning: An Ultra Fast Local Scanning of Complicated Objects for PSD Microscopy using 2D Bisection, 2017 IEEE International Conference on Real-time Computing and Robotics (RCAR), Juli 2017
</t>
  </si>
  <si>
    <t>https://www.researchgate.net/profile/Mehdi_Rahimi24/publication/320311332_Flash_Scanning_An_Ultra_Fast_Local_Scanning_of_Complicated_Objects_for_PSD_Microscopy_using_2D_Bisection/links/59dd4dc00f7e9b53c1973356/Flash-Scanning-An-Ultra-Fast-Local-Scanning-of-Complicated-Objects-for-PSD-Microscopy-using-2D-Bisection.pdf</t>
  </si>
  <si>
    <t>Virtual Instrument for the Study of the Signals Generating</t>
  </si>
  <si>
    <t>Gozde Tektas, Cuneyt Celiktas “Design of a Virtual Function Generator for Signal Generation”, Advances in Applied Sciences, Volume 2, Issue 2, April 2017, Pages: 23-27</t>
  </si>
  <si>
    <t xml:space="preserve">http://article.sciencepublishinggroup.com/pdf/10.11648.j.aas.20170202.12.pdf   https://scholar.google.com/citations?user=7-tT0V4AAAAJ&amp;hl=en
</t>
  </si>
  <si>
    <t>Google Academics</t>
  </si>
  <si>
    <t>Virtual Signal Generator Using The NI-USB 6008 Data Acquisition Devices</t>
  </si>
  <si>
    <t xml:space="preserve">http://article.sciencepublishinggroup.com/pdf/10.11648.j.aas.20170202.12.pdf
</t>
  </si>
  <si>
    <t>S. B. Mohamed,*, M. Minhat, M. S. Kasim, M. H. M. Adam, M. A. Sulaiman and Z. I. Rizman, Intelligent Building Automation System, Journal of Fundamental and Applied Sciences, ISSN 1112-9867, 2017</t>
  </si>
  <si>
    <t>https://www.academia.edu/36053028/Intelligent_Building_Automation_System</t>
  </si>
  <si>
    <t>Measurement experiment, using NI USB-6008 data acquisition</t>
  </si>
  <si>
    <t>Ahmed M. Almassri, s a, Acquired data to measure the pressure distribution  for robotic hand, 2017 IEEE 3rd International Symposium in Robotics and Manufacturing Automation (ROMA 2017)</t>
  </si>
  <si>
    <t>https://www.academia.edu/36053978/Acquired_data_to_measure_the_pressure_distribution_for_robotic_hand</t>
  </si>
  <si>
    <t>Virtual Signal Generator Using the NI USB-6008 Data Acquisition</t>
  </si>
  <si>
    <t>Temperature and Humidity Measurement System</t>
  </si>
  <si>
    <t>Chithra D. Gracia, S. Sudha, Adaptive Clustering of Embedded Multiple Web Objects for Efficient Group Prefetching, Arabian Journal for Science and Engineering, Springer, Vol. 42, Issue 2, pages 715-724, February 2017.</t>
  </si>
  <si>
    <t>Gellert Arpad, Vintan Lucian</t>
  </si>
  <si>
    <t>Person Movement Prediction Using Hidden Markov Models, Studies in Informatics and Control, Vol. 15, No. 1, ISSN 1220-1766 (IEE INSPEC), National Institute for Research and Development in Informatics, Bucharest, March 2006.</t>
  </si>
  <si>
    <t>Neda Kaffash‐Charandabi, Ali-Asghar Alesheikh, Context inference and prediction modeling in ubiquitous health GIS, Transactions in GIS, John Wiley &amp; Sons Ltd, February 2017.</t>
  </si>
  <si>
    <t>http://onlinelibrary.wiley.com/doi/10.1111/tgis.12263/abstract</t>
  </si>
  <si>
    <t xml:space="preserve">Vinţan Lucian, Gellert Arpad, Petzold Jan, Ungerer Theo, </t>
  </si>
  <si>
    <t>Person Movement Prediction Using Neural Networks, Proceedings of the KI2004 International Workshop on Modeling and Retrieval of Context (MRC 2004), Vol-114, ISSN 1613-0073 (CiteSeerX), Ulm, Germany, September 2004.</t>
  </si>
  <si>
    <t>WoS
WOS:000418434100003</t>
  </si>
  <si>
    <t>Luan Lam, Antony Tang, John Grundy, Predicting Indoor Spatial Movement Using Data Mining and Movement Patterns, The 4th IEEE International Conference on Big Data and Smart Computing (BigComp 2017), Jeju, Korea, February 2017.</t>
  </si>
  <si>
    <t>http://ieeexplore.ieee.org/document/7881703/?reload=true</t>
  </si>
  <si>
    <t>Scopus
WOS:000403390900035</t>
  </si>
  <si>
    <t>Darine Ameyed, Modélisation et spécification formelle de contexte et sa prédiction dans les systèmes diffus: Une approche basée sur la logique temporelle et le modèle stochastique, PhD Thesis, Université du Québec, Montréal, February 2017.</t>
  </si>
  <si>
    <t>http://espace.etsmtl.ca/1867/</t>
  </si>
  <si>
    <t>Predrag Pecev, Miloš Racković, LTR-MDTS structure – a structure for multiple dependent time series prediction, Computer Science and Information Systems, DOI 10.2298/CSIS150815004P, 2017.</t>
  </si>
  <si>
    <t>http://www.comsis.org/pdf.php?id=561-1507</t>
  </si>
  <si>
    <t>Scopus, WoS
WOS:000407659200010</t>
  </si>
  <si>
    <t>Haider Hasan Mshali, Context-aware e-health services in smart spaces, PhD Thesis, University of Bordeaux, France, April 2017.</t>
  </si>
  <si>
    <t>https://tel.archives-ouvertes.fr/tel-01534273/document</t>
  </si>
  <si>
    <t>Gellert Arpad, Brad Remus</t>
  </si>
  <si>
    <t>Context-Based Prediction Filtering of Impulse Noise Images, IET Image Processing, Vol. 10, Issue 6, ISSN 1751-9659 (ISI Thomson Journals IF=1.044, DBLP, Scopus, EBSCO, IEEE Xplore), DOI 10.1049/iet-ipr.2015.0702, pages 429-437, Stevenage, United Kingdom, June 2016.</t>
  </si>
  <si>
    <t>Gulsher Baloch, Huseyin Ozkaramanli, Image denoising via correlation-based sparse representation, Signal, Image and Video Processing, DOI 10.1007/s11760-017-1113-8, First online: May 2017.</t>
  </si>
  <si>
    <t xml:space="preserve">Scopus, WoS </t>
  </si>
  <si>
    <t>Rawia Ibrahim Omer Ahmed, Offline Recognition System for Isolated Arabic Handwritten Characters using Hidden Markov Models, PhD Thesis, Sudan University of Science and Technology, May 2017.</t>
  </si>
  <si>
    <t>http://repository.sustech.edu/handle/123456789/18483</t>
  </si>
  <si>
    <t>Scopus, WoS</t>
  </si>
  <si>
    <t>Carmen Cheh, Binbin Chen, William G. Temple, William H. Sanders, Data-Driven Model-Based Detection of Malicious Insiders via Physical Access Logs, 14thInternational Conference on Quantitative Evaluation of Systems, Berlin, Germany, September 2017.</t>
  </si>
  <si>
    <t>https://link.springer.com/chapter/10.1007/978-3-319-66335-7_17</t>
  </si>
  <si>
    <t>Mayank Tiwari, Gupta Bhupendra, Maximum Absolute Relative Differences Statistic for Removing Random-Valued Impulse Noise from Given Image, Circuits Systems and Signal Processing, DOI 10.1007/s00034-017-0655-x, First online: September 2017.</t>
  </si>
  <si>
    <t>Antonios Karatzoglou, Harun Sentürk, Adrian Jablonski, Michael Beigl, Applying Artificial Neural Networks on Two-Layer Semantic Trajectories for Predicting the Next Semantic Location, Lecture Notes in Computer Science, Artificial Neural Networks and Machine Learning, Vol. 10614, pp. 233-241, Springer, First online: October 2017.</t>
  </si>
  <si>
    <t>https://link.springer.com/chapter/10.1007/978-3-319-68612-7_27</t>
  </si>
  <si>
    <t>Abdulrahman Al-Molegi, Antoni Martínez Ballesté, Mohammed Jabreel, Geo-Temporal Recurrent Model for Location Prediction, 20th International Conference of the Catalan Association for Artificial Intelligence, Deltebre, Catalonia, Spain, October 2017.</t>
  </si>
  <si>
    <t>http://www.ebooks.iospress.com/volumearticle/47732</t>
  </si>
  <si>
    <t>Uğur Erkan, Levent Gökrem, A new method based on pixel density in salt and pepper noise removal, Turkish Journal of Electrical Engineering &amp; Computer Sciences, DOI 10.3906/elk-1705-256, First online: November 2017.</t>
  </si>
  <si>
    <t>http://journals.tubitak.gov.tr/elektrik/issues/elk-18-26-1/elk-26-1-15-1705-256.pdf</t>
  </si>
  <si>
    <t>Scopus
DOI 10.3906/elk-1705-256</t>
  </si>
  <si>
    <t>Rima Alaaeddine, Song Wu, Application of supervised learning methods to better predict building energy performance, The First International Conference on Sustainable Futures 2017, Sitra, Bahrain, November 2017.</t>
  </si>
  <si>
    <t>http://eprints.hud.ac.uk/id/eprint/34107/</t>
  </si>
  <si>
    <t>Hami Aksu, Dwell time forecast and checkout optimisation in supermarkets, PhD Thesis, Charles Sturt University, Australia, December 2016.</t>
  </si>
  <si>
    <t>https://researchoutput.csu.edu.au/ws/portalfiles/portal/9319432</t>
  </si>
  <si>
    <t>Li Li, Frequent Episode Mining for Smart Home Wireless Sensor Network, PhD Thesis, Diss. No. 23271, ETH Zurich, 2016.</t>
  </si>
  <si>
    <t>https://www.research-collection.ethz.ch/handle/20.500.11850/155813</t>
  </si>
  <si>
    <t xml:space="preserve">Pop N.Daniel(ULB-Sibiu)     Trimbitas T.Radu (UBB-Cluj-Napoca)          </t>
  </si>
  <si>
    <t>Approximation methods for second order nonlinear polylocal problems</t>
  </si>
  <si>
    <t xml:space="preserve">Estrategias de resolución de problemas
de ingeniería formulados en términos de
EDOs de 2º orden.(Teza de doctorat)
 </t>
  </si>
  <si>
    <t>http://uvadoc.uva.es/handle/10324/25333</t>
  </si>
  <si>
    <t>Departamento de Matemática Aplicad, Espania, Google Scholar</t>
  </si>
  <si>
    <t>CRĂCIUNAŞ GABRIELA</t>
  </si>
  <si>
    <t>"Simulink Implementation of Two-Phase Induction Motor"</t>
  </si>
  <si>
    <t>TUNCER S.,GÜLDEMiR H.,TUNCER S., "Indirect Rotor Field-Oriented Control of Single-Phase Induction Motors", Firat University Journal of Engineering Science, Vol. 29 Issue1 237-245, pg. 237-245, 2017.</t>
  </si>
  <si>
    <t>http://dergipark.gov.tr/fumbd/issue/29393; http://dergipark.gov.tr/download/article-file/304874</t>
  </si>
  <si>
    <t>http://dergipark.gov.tr/page/about</t>
  </si>
  <si>
    <t>Viorel Alina</t>
  </si>
  <si>
    <t>On the calculation of the Carter factor in the slotted electric machines</t>
  </si>
  <si>
    <t>IA Hernandez, E Peralta-Sanchez, Validating Analytical Model for Steady-State Can Losses in a Canned Permanent Magnet Motor, IETE Journal of Research. Sep 2017</t>
  </si>
  <si>
    <t>https://scholar.google.ro/scholar?oi=bibs&amp;hl=ro&amp;cites=7171933322610813594</t>
  </si>
  <si>
    <t>https://scholar.google.ro/ www.researchgate.net</t>
  </si>
  <si>
    <t xml:space="preserve">On the calculation of the Carter factor in the slotted electric machines
</t>
  </si>
  <si>
    <t xml:space="preserve">R Iracheta-Cortez, W Durante-Gomez, Designing a Radial-Type Multi-Pole Permanent Magnet Synchronous Generator (PMSG) for horizontal axis wind turbines, 37th IEEE Central America and Panama Convention (CONCAPAN) Location: Managua, NICARAGUA Date: NOV 15-17, 2017 
</t>
  </si>
  <si>
    <t>https://apps.webofknowledge.com/CitingArticles.do?product=WOS&amp;SID=F1Qq1Ijzfv6sYBik1AY&amp;search_mode=CitingArticles&amp;parentProduct=WOS&amp;parentQid=1&amp;parentDoc=3&amp;REFID=479761312&amp;excludeEventConfig=ExcludeIfFromNonInterProduct</t>
  </si>
  <si>
    <t>https://apps.webofknowledge.com
WOS:000426130600021</t>
  </si>
  <si>
    <t>Yu, Qiang; Wang, Xuesong; Cheng, Yuhu, Improved electromagnetic models with saliency effect, a novel canned switched reluctance machine drive as example</t>
  </si>
  <si>
    <t>https://apps.webofknowledge.com/ https://www.scopus.com/authid/detail.uri?authorId=25032058500
Scopus: 10.1002/jnm.2239</t>
  </si>
  <si>
    <t xml:space="preserve">Laksar, J., Veg, L., Numerical calculation of the air gap flux density distribution in rotary electrical machines, Proceedings of the 2016 17th International Conference on Mechatronics - Mechatronika, ME 2016 </t>
  </si>
  <si>
    <t>https://www.scopus.com/authid/detail.uri?authorId=25032058500</t>
  </si>
  <si>
    <t>www.scopus.com
WOS:000400174000026</t>
  </si>
  <si>
    <t>Mihai Neghină1, Radu Emanuil Petruse2*, Sebastian Olteanu3, Ioan Bondrea2, Lucian Lobonț2, Gabriel Stanciu1
1 ULBS
2 ULBS
3 Continental Automotive Systems, Sibiu, Romania</t>
  </si>
  <si>
    <r>
      <t xml:space="preserve">When industry and academia meet: The development of a robotized semiautomatic motorcycle transmission(Conference Paper), Balkan Region Conference on Engineering and Business Education 
Volume 3, Issue 1, 20 December 2017, Pages 52-61
</t>
    </r>
    <r>
      <rPr>
        <i/>
        <sz val="10"/>
        <rFont val="Arial Narrow"/>
        <family val="2"/>
      </rPr>
      <t>Lobont, L.a,  Petruse, R.E.a,  Obrodoviciu, P.M.b,  Bondrea, I.a</t>
    </r>
    <r>
      <rPr>
        <sz val="10"/>
        <rFont val="Arial Narrow"/>
        <family val="2"/>
      </rPr>
      <t xml:space="preserve">
aLucian Blaga University of Sibiu, Sibiu, Romania
bContinental Automotive Systems S.R.L., Sibiu, Romania</t>
    </r>
  </si>
  <si>
    <t>https://www.degruyter.com/view/j/cplbu.2017.3.issue-1/issue-files/cplbu.2017.3.issue-1.xml</t>
  </si>
  <si>
    <t>Scopus
DOI: 10.1515/cplbu-2017-0008</t>
  </si>
  <si>
    <t>Neagoe, V.-E 1.,  Tudoran, C.-T. 1,  Neghina, M. 2  
1. University “Politehnica” of BucharestBucharestRomania 
2 ULBS</t>
  </si>
  <si>
    <t>A neural network approach to pedestrian detection</t>
  </si>
  <si>
    <t>Signal Processing - Algorithms, Architectures, Arrangements, and Applications Conference Proceedings, SPA
Volume 2017-September, 4 December 2017, Article number 8166857, Pages 160-165
21st IEEE Signal Processing: Algorithms, Architectures, Arrangements, and Applications, SPA 2017; Poznan University of Technology, Center for Mechatronics, Biomechanics, and Nanoengineering at the Piotrowo CampusPoznan; Poland; 20 September 2017 through 22 September 2017; Category numberCFP1707D-ART; Code 133460
Efficient pedestrian detection with enhanced object segmentation in far IR night vision(Conference Paper)
Piniarski, K.Email Author,  Pawlowski, P.Email Author
Poznan University of Technology, Department of Computing, Division of Signal Processing and Electronic Systems, Poznań, Poland</t>
  </si>
  <si>
    <t>https://zueps41p.cse.put.poznan.pl/__files/SPA_2017_Program.pdf</t>
  </si>
  <si>
    <t>Scopus
DOI: 10.23919/SPA.2017.8166857</t>
  </si>
  <si>
    <t xml:space="preserve">Neghina, M.2 ,  Rasche, C.1 ,  Ciuc, M.1 ,  Sultana, A.b 1,  Tiganesteanu, C. 1
1. Image Processing and Analysis LaboratoryUniversity “Politehnica” of BucharestBucharestRomania 2 Lucian Blaga University of Sibiu, Faculty of Engineering, Computer Science Department, Sibiu, Romania </t>
  </si>
  <si>
    <t>Automatic detection of cervical cells in Pap-smear images using polar transform and k-means segmentation</t>
  </si>
  <si>
    <t>Proceedings of IEEE International Conference on Circuit, Power and Computing Technologies, ICCPCT 2017
18 October 2017, Article number 8074189
2017 IEEE International Conference on Circuit, Power and Computing Technologies, ICCPCT 2017; Baselios Mathews II College of Engineering (BMCE)Kollam; India; 20 April 2017 through 21 April 2017; Category numberCFP17IPT-DVD; Code 131156
A review on cell detection and segmentation in microscopic images(Conference Paper)
Thomas, R.M.Email Author,  John, J.Email Author
Dept. of Computer Science, Mar Baselios College of Engineering and Technology, Thiruvananthapuram, Kerala, India</t>
  </si>
  <si>
    <t>http://www.bmce.ac.in/index.php/home/eventdetails?id=30</t>
  </si>
  <si>
    <t>Scopus
DOI: 10.1109/ICCPCT.2017.8074189</t>
  </si>
  <si>
    <t>Neagoe, V.-E.a,  Neghina, M.b,  Datcu, M.c
aDepartment of Electronics, Telecommunications and Information Technology Dept, Polytechnic University of Bucharest, Romania b Lucian Blaga University of Sibiu, Faculty of Engineering, Computer Science Department, Sibiu, Romania
cRemote Sensing Technology Institute (IMF), German Aerospace Center, Oberpfaffenhofen, Germany</t>
  </si>
  <si>
    <t>Neural network techniques for automated land-cover change detection in multispectral satellite time series imagery</t>
  </si>
  <si>
    <t>Journal of Applied Remote Sensing
Volume 11, Issue 1, 1 January 2017, Article number 016013
Adapted sparse fusion with constrained clustering for semisupervised change detection in remotely sensed images(Article)
Lal, A.M.Email Author,  Margret Anouncia, S.  View Correspondence (jump link)
VIT University, School of Computer Science and Engineering, Vellore, India</t>
  </si>
  <si>
    <t>https://www.spiedigitallibrary.org/journals/Journal-of-Applied-Remote-Sensing/volume-11/issue-1/016013/Adapted-sparse-fusion-with-constrained-clustering-for-semisupervised-change-detection/10.1117/1.JRS.11.016013.short</t>
  </si>
  <si>
    <t>Scopus
DOI: 10.1117/1.JRS.11.016013</t>
  </si>
  <si>
    <t>L Roman - inginer Autohaus Huber, A Florea, II Cofaru</t>
  </si>
  <si>
    <t>Software application for assessment the reliability of suspension system at OPEL cars and of road profiles</t>
  </si>
  <si>
    <t xml:space="preserve"> MAURIZIO CUTINI, ROBERTO DEBOLI, ANGELA CALVO, CHRISTIAN PRETI, MASSIMO BRAMBILLA, CARLO BISAGLIA      Ground Soil Input Characteristics Determining Agricultural Tractor Dynamics, Applied Engineering in Agriculture. 33(4): 509-519 . (doi: 10.13031/aea.11979) @2017</t>
  </si>
  <si>
    <t>SCOPUS https://www.scopus.com/sources?sortField=metric&amp;metricName=RP&amp;sortDirection=ASC&amp;offset=1&amp;displayAll=false&amp;sortPerformedState=f&amp;origin=sourceSearch&amp;sortDirectionMOne=ASC&amp;sortDirectionMTwo=&amp;sortDirectionMThree=&amp;metricDisplayIndex=1&amp;scint=1&amp;menu=search&amp;tablin=&amp;searchWithinResultsDefault=t&amp;searchString=&amp;searchOA=&amp;typeFilter=d_j_p_k&amp;subscriptionFilter=s_u&amp;filterActTriggered=f&amp;tabName=searchSources&amp;searchTerms=Applied+Engineering+in+Agriculture&amp;searchTermsSubmit=&amp;searchType=title</t>
  </si>
  <si>
    <t>Syabillah Sulaiman , Pakharuddin Mohd Samin , Hishamuddin Jamaluddin , Roslan Abd Rahman,  
, Saiful Anuar Abu Bakar 
Tyre force control strategy for semi-active magnetorheological damper suspension system for light-heavy duty truckInternational Journal of Vehicle Autonomous Systems</t>
  </si>
  <si>
    <t>https://www.inderscienceonline.com/doi/abs/10.1504/IJVAS.2015.070738</t>
  </si>
  <si>
    <t>SCOPUS https://www.scopus.com/sources?sortField=metric&amp;metricName=RP&amp;sortDirection=ASC&amp;offset=1&amp;displayAll=false&amp;sortPerformedState=f&amp;origin=sourceSearch&amp;sortDirectionMOne=DESC&amp;sortDirectionMTwo=DESC&amp;sortDirectionMThree=&amp;metricDisplayIndex=1&amp;scint=1&amp;menu=search&amp;tablin=&amp;searchWithinResultsDefault=t&amp;searchString=&amp;searchOA=&amp;typeFilter=d_j_p_k&amp;subscriptionFilter=s_u&amp;filterActTriggered=f&amp;tabName=searchSources&amp;searchTerms=International+Journal+of+Vehicle+Autonomous+Systems&amp;searchTermsSubmit=&amp;searchType=title</t>
  </si>
  <si>
    <t xml:space="preserve">M Cutini, M Brambilla, C Bisaglia                        Whole-Body Vibration in Farming: Background Document for Creating a Simplified Procedure to Determine Agricultural Tractor Vibration Comfort Agriculture 2017, 7(10), 84; doi:
</t>
  </si>
  <si>
    <t xml:space="preserve">10.3390/agriculture7100084
Indexed in the Emerging Sources Citation Index (ESCI - Web of Science) </t>
  </si>
  <si>
    <t>http://www.mdpi.com/journal/agriculture https://www.scopus.com</t>
  </si>
  <si>
    <t xml:space="preserve">T.E.Putra, S.Abdullah, D.Schramm, M.Z.Nuawi, T.Bruckmann
The need to generate realistic strain signals at an automotive coil spring for durability simulation leading to fatigue life assessment
Mechanical Systems and Signal Processing
Volume 94, 15 September 2017, Pages 432-447
</t>
  </si>
  <si>
    <t>https://www.scopus.com/sources?sortField=metric&amp;metricName=RP&amp;sortDirection=ASC&amp;offset=1&amp;displayAll=false&amp;sortPerformedState=f&amp;origin=sourceSearch&amp;sortDirectionMOne=DESC&amp;sortDirectionMTwo=DESC&amp;sortDirectionMThree=&amp;metricDisplayIndex=1&amp;scint=1&amp;menu=search&amp;tablin=&amp;searchWithinResultsDefault=t&amp;searchString=&amp;searchOA=&amp;typeFilter=d_j_p_k&amp;subscriptionFilter=s_u&amp;filterActTriggered=f&amp;tabName=searchSources&amp;searchTerms=Mechanical+Systems+and+Signal+Processing&amp;searchTermsSubmit=&amp;searchType=title</t>
  </si>
  <si>
    <t xml:space="preserve">SOFTWARE APPLICATION FOR OPEL CARS'MAINTENANCE MANAGEMENT
</t>
  </si>
  <si>
    <t>L Hakim, I Rizqa
PROTOTYPE SISTEM PERAWATAN MOBIL MENGGUNAKAN METODE EVOLUSIONERmahasiswa.dinus.ac.id</t>
  </si>
  <si>
    <t>https://scholar.google.ro/scholar?cites=17158414860345540383&amp;as_sdt=2005&amp;sciodt=0,5&amp;hl=ros</t>
  </si>
  <si>
    <t>Dinus.ac.id</t>
  </si>
  <si>
    <t>II Cofaru</t>
  </si>
  <si>
    <t xml:space="preserve">Cercetări privind biomecanica deviaţiilor axiale
ale membrului inferior uman şi dezvoltarea unor echipamente chirurgicale aferente – TEZA DOCTORAT
</t>
  </si>
  <si>
    <t>A Dumitru PATIENT'S REHABILITATION AFTER TIBIAL OSTEOTOMY BY KINETIC METHODS  Studia Universitatis 2017</t>
  </si>
  <si>
    <t xml:space="preserve">http://www.studiauniversitatis.ro/ </t>
  </si>
  <si>
    <t>https://www.scopus.com/sources?sortField=metric&amp;metricName=&amp;sortDirection=ASC&amp;offset=&amp;displayAll=true&amp;sortPerformedState=f&amp;origin=sourceSearch&amp;sortDirectionMOne=&amp;sortDirectionMTwo=&amp;sortDirectionMThree=&amp;metricDisplayIndex=1&amp;scint=1&amp;menu=search&amp;tablin=&amp;searchWithinResultsDefault=t&amp;searchString=&amp;searchOA=&amp;typeFilter=d_j_p_k&amp;subscriptionFilter=s_u&amp;filterActTriggered=f&amp;tabName=searchSources&amp;searchTerms=STUDIA+UNIVERSITATIS+VASILE+GOLDIS&amp;searchTermsSubmit=&amp;searchType=title</t>
  </si>
  <si>
    <t>Metoda de codare/decodare a datelor binare in structuri multidimensionale peste campuri Galois, implementata cu ajutorul calculatorului pentru stocarea datelor in module DASD</t>
  </si>
  <si>
    <t>Neghina Mihai (Lucian Blaga University of Sibiu, Faculty of Engineering, Computer Science Department, Sibiu, Romania), Rodica Stoian (Ronexprim SRL, Romania)</t>
  </si>
  <si>
    <t xml:space="preserve">septembrie 2017
http://pub.osim.ro/publication-server/pdf-document?PN=RO132169%20RO%20132169&amp;iDocId=9975&amp;iepatch=.pdf
</t>
  </si>
  <si>
    <t>Daniel Morariu</t>
  </si>
  <si>
    <t>Journal of E-Technology</t>
  </si>
  <si>
    <t xml:space="preserve"> PKP, CiteSeerX, Goolge Scholar,</t>
  </si>
  <si>
    <t>http://www.dline.info/jet/eb.php</t>
  </si>
  <si>
    <t>NED University Journal of Research – Applied Sciences, ISSN 1023-3873, NED University of Engineering and Technology, Karachi, Pakistan</t>
  </si>
  <si>
    <t>The journal is indexed in the following scientific databases (BDI): INSPEC, ProQuest, EBSCO, Engineering Research Database, Library of Congress, British Library etc., see http://www.neduet.edu.pk/NED-Journal/Info.html</t>
  </si>
  <si>
    <t>v. http://www.neduet.edu.pk/NED-Journal/ediBoard.html ; NED JOURNAL 03.03.2018.png in anexa</t>
  </si>
  <si>
    <t xml:space="preserve">Buletinul Institutului Politehnic din Iaşi, Automatic Control and Computer Science Section </t>
  </si>
  <si>
    <t>Zentralblatt; Copernicus; CNCSIS B+; DOAJ; v. http://www.ace.tuiasi.ro/index.php?page=678</t>
  </si>
  <si>
    <t>http://www.ace.tuiasi.ro/index.php?page=678</t>
  </si>
  <si>
    <t>VINŢAN Maria</t>
  </si>
  <si>
    <t>http://jeeeccs.net/index.php/journal/about/editorialTeam, http://jeeeccs.net/index.php/journal/about ,</t>
  </si>
  <si>
    <t>Florea Adrian</t>
  </si>
  <si>
    <t>SCOPUS -  https://www.scopus.com/sourceid/4800152306?origin=resultslist</t>
  </si>
  <si>
    <t>http://www.dirf.org/jdim/editorial-board/</t>
  </si>
  <si>
    <t>Journal of Information Systems Engineering &amp; Management</t>
  </si>
  <si>
    <t>DOAJ, J-GATE, GOOGLE SCHOLAR, SEMANTIC SCHOLAR, SCILIT, CROSSREF</t>
  </si>
  <si>
    <t>http://www.lectitopublishing.nl/journal-for-information-systems-engineering-management/editorial-board</t>
  </si>
  <si>
    <t>Journal of Advanced Computer Science &amp; Technology</t>
  </si>
  <si>
    <t>ProQuest, Google Scholar, DOAJ, WorldCat</t>
  </si>
  <si>
    <t>https://www.sciencepubco.com/index.php/JACST/about/editorialTeam</t>
  </si>
  <si>
    <t>Computer Science and Engineering</t>
  </si>
  <si>
    <t>WorldCat, IndexCopernicus, CrossRef, GoogleScholar</t>
  </si>
  <si>
    <t>http://www.sapub.org/Journal/editorialboard.aspx?journalid=1081</t>
  </si>
  <si>
    <t>Scopus, Ebsco</t>
  </si>
  <si>
    <t>Journal of e-Technology</t>
  </si>
  <si>
    <t>Goolge Scholar, PKP, CiteSeerX</t>
  </si>
  <si>
    <t>Cretulescu Radu</t>
  </si>
  <si>
    <t>International Journal of Advanced Statistics and IT&amp;C for Economics and Life Sciences
ISSN 2067-354X
ISSN: L-2067-354X</t>
  </si>
  <si>
    <t>PKP
ROAD
Google Scholar</t>
  </si>
  <si>
    <t>http://reviste.ulbsibiu.ro/ijasitels/index.php/IJASITELS</t>
  </si>
  <si>
    <t xml:space="preserve">Volovici Daniel </t>
  </si>
  <si>
    <t>10-th International Conference on Knowledge Science, Engineering and Management (KSEM 2017), Melbourne, Australia on August 19-20, 2017, v. http://www.ksem2017.conferences.academy/program_committee.html</t>
  </si>
  <si>
    <t>http://www.ksem2017.conferences.academy/program_committee.html</t>
  </si>
  <si>
    <t xml:space="preserve">The Journal of Engineering Research (JER) </t>
  </si>
  <si>
    <t>http://kuwaitjournals.org/jer/index.php/JER</t>
  </si>
  <si>
    <t>18.10.2017</t>
  </si>
  <si>
    <t xml:space="preserve">Proceedings of the Romanian Academy - series A (Q2 - WoS)
</t>
  </si>
  <si>
    <t>http://www.acad.ro/proceedings.htm</t>
  </si>
  <si>
    <t>08.07.2017 (v. Review Form Proceedings of Romanian Academy - Vintan.pdf );• Referent al revistei Proceedings of The Romanian Academy, series A (Q2 WoS), evaluare un articol (“High Performance Charge Pump Circuit Design for RFID Transponder EEPROM”), 08.07.2017</t>
  </si>
  <si>
    <t>v. http://www.ksem2017.conferences.academy/program_committee.html</t>
  </si>
  <si>
    <t xml:space="preserve">13th ACM/IEEE International Symposium on Nanoscale Architectures (NANOARCH 2017), Newport, Rhode Island, USA, July 25-26, 2017, v. http://www.nanoarch.org/17/committee.html </t>
  </si>
  <si>
    <t xml:space="preserve">v. http://www.nanoarch.org/17/committee.html </t>
  </si>
  <si>
    <t xml:space="preserve">The 30-th International Conference on the Architecture of Computing Systems (ARCS 2017), Vienna, Austria, 3-7 April, 2017, v. https://capp.itec.kit.edu/conferences/arcs17/committees.php, http://arcs2017.itec.kit.edu/?p=2 </t>
  </si>
  <si>
    <t xml:space="preserve">v. https://capp.itec.kit.edu/conferences/arcs17/committees.php, http://arcs2017.itec.kit.edu/?p=2 </t>
  </si>
  <si>
    <t>10th International Conference on Educational Data Mining (EDM 2017), Wuhan, China, June 25-28 2017, v. http://educationaldatamining.org/EDM2017/committees/</t>
  </si>
  <si>
    <t>v. http://educationaldatamining.org/EDM2017/committees/</t>
  </si>
  <si>
    <t xml:space="preserve">2017 International Symposium on INnovations in Intelligent SysTems and Applications (INISTA), 3-5 July 2017, Gdynia, Poland, v. http://inista.org/program-committee.php </t>
  </si>
  <si>
    <t>v. http://inista.org/program-committee.php</t>
  </si>
  <si>
    <t xml:space="preserve">The 11-th International Symposium on Intelligent and Distributed Computing (IDC 2017), Belgrade, Serbia, October 11 - 13 2017 – v. http://idc2017.pmf.uns.ac.rs/committees.php </t>
  </si>
  <si>
    <t>v. http://idc2017.pmf.uns.ac.rs/committees.php</t>
  </si>
  <si>
    <t>13th IEEE International Conference on Intelligent Computer Communication and Processing (ICCP 2017), Cluj-Napoca, September 7 - 9 2017, v. http://www.iccp.ro/iccp2017/index.php/program-committee.html</t>
  </si>
  <si>
    <t>v. http://www.iccp.ro/iccp2017/index.php/program-committee.html</t>
  </si>
  <si>
    <t>The 21st International Conference on Control Systems and Computer Science (CSCS21-2017), University Politehnica of Bucharest, 29 - 31 May 2017, v. http://cscs21.hpc.pub.ro/committees/?doing_wp_cron=1483462533.9569089412689208984375</t>
  </si>
  <si>
    <t>v. v. http://cscs21.hpc.pub.ro/committees/?doing_wp_cron=1483462533.9569089412689208984375</t>
  </si>
  <si>
    <t>Brad Remus</t>
  </si>
  <si>
    <t>KSEM 2017 The 10th International Conference on Knowledge Science, Engineering and Management, Melbourne, Australia / 19-20 August, 2017</t>
  </si>
  <si>
    <t>9.07.2017</t>
  </si>
  <si>
    <t>2017 IEEE 13th International Conference on Intelligent Computer Communication and Processing (ICCP 2017)</t>
  </si>
  <si>
    <t>http://www.iccp.ro/iccp2017/index.php/program-committee.html</t>
  </si>
  <si>
    <t>20.05.2017</t>
  </si>
  <si>
    <t>6th International Conference on Advances in Computing, Communications and Informatics (ICACCI)</t>
  </si>
  <si>
    <t>http://icacci-conference.org/2017/content/technical-program-committee</t>
  </si>
  <si>
    <t>30.06.2017</t>
  </si>
  <si>
    <t xml:space="preserve">2017 Fourth International Conference on Image Information Processing (ICIIP -2017) </t>
  </si>
  <si>
    <t>http://www.juit.ac.in/iciip_2017/tpc.php</t>
  </si>
  <si>
    <t xml:space="preserve">The Journal of the Textile Institute </t>
  </si>
  <si>
    <t>https://www.tandfonline.com/loi/tjti20</t>
  </si>
  <si>
    <t>3.10.2017</t>
  </si>
  <si>
    <t>The Imaging Science Journal</t>
  </si>
  <si>
    <t>https://www.tandfonline.com/loi/yims20</t>
  </si>
  <si>
    <t>Journal of Magnetic Resonance Imaging</t>
  </si>
  <si>
    <t>https://onlinelibrary.wiley.com/journal/15222586</t>
  </si>
  <si>
    <t>International Journal of Digital Enterprise Technology</t>
  </si>
  <si>
    <t>http://www.inderscience.com/jhome.php?jcode=ijdet</t>
  </si>
  <si>
    <t>Zamfirescu Bala-Constantin</t>
  </si>
  <si>
    <t>9th International Conference on 
Computational Collective Intelligence</t>
  </si>
  <si>
    <t>http://cyprusconferences.org/iccci2017/pc.html</t>
  </si>
  <si>
    <t>Mai-Iunie</t>
  </si>
  <si>
    <t>9th Asian Conference on Intelligent Information and Database Systems</t>
  </si>
  <si>
    <t>https://aciids.pwr.edu.pl/2017/committees-program.php</t>
  </si>
  <si>
    <t>Dec-Ian</t>
  </si>
  <si>
    <t>7th Workshop on Applications of Software Agents - WASA 2017
Belgrade, Serbia, October 11-13, 2017</t>
  </si>
  <si>
    <t>https://perun.pmf.uns.ac.rs/events/wasa2017/committes.html</t>
  </si>
  <si>
    <t>Studies in Informatics and Control</t>
  </si>
  <si>
    <t>https://sic.ici.ro/</t>
  </si>
  <si>
    <t>Feb</t>
  </si>
  <si>
    <t>IDC 2017 - 11th-13th October 2017, Belgrade, Serbia</t>
  </si>
  <si>
    <t>idc2017.pmf.uns.ac.rs/</t>
  </si>
  <si>
    <t>Iulie</t>
  </si>
  <si>
    <t>Journal of Cleaner Production - articolul JCLEPRO-D-17-05558, Adopting Green IT Practices as a Way to Mitigate Environmental Impact</t>
  </si>
  <si>
    <t>https://ees.elsevier.com/jclepro/default.asp</t>
  </si>
  <si>
    <t>15.11.2017</t>
  </si>
  <si>
    <t>Applied Soft Computing, articolul Ref: ASOC-D-17-00099, Dynamic multi-objective evolutionary algorithms for single-objective optimization</t>
  </si>
  <si>
    <t>https://www.journals.elsevier.com/applied-soft-computing/</t>
  </si>
  <si>
    <t>8.06.2017</t>
  </si>
  <si>
    <t>Vehicle System Dynamics, articolul NVSD-2017-0132, Error analysis of the camber and rear steering angles due to the use of a 3-DOF parallel mechanism as a vehicle suspension</t>
  </si>
  <si>
    <t>https://www.tandfonline.com/toc/nvsd20/current</t>
  </si>
  <si>
    <t>16.07.2017</t>
  </si>
  <si>
    <t>2017 International Conference on Business Information Systems (BIS), Articolele 5, 44, 54 si 74.</t>
  </si>
  <si>
    <t>http://bis.ue.poznan.pl/bis2017/program-committee/</t>
  </si>
  <si>
    <t>14.02.2017</t>
  </si>
  <si>
    <t>Twelfth International Conference on Digital Information Management (ICDIM2017), Articolele 159, 176, 211, 213</t>
  </si>
  <si>
    <t>http://www.icdim.org/icdim17/prog.html</t>
  </si>
  <si>
    <t>29.07.2017</t>
  </si>
  <si>
    <t>Joint International Conference OPTIM-ACEMP: Optimization of Electrical &amp; Electronic Equipment (OPTIM)  Aegean Conference on Electrical Machines and Power Electronics (ACEMP) , 2017, Articolul  BD-002755</t>
  </si>
  <si>
    <t>http://www.info-optim.ro/index.php</t>
  </si>
  <si>
    <t xml:space="preserve"> Ioan Z. Mihu</t>
  </si>
  <si>
    <t xml:space="preserve">ICEMES 2017 - 14th International Conference on Engineering of Modern Electric Systems </t>
  </si>
  <si>
    <t>http://www.icemes.ro/icemes2017/</t>
  </si>
  <si>
    <t>12th Int. Conf. on Digital Information Management</t>
  </si>
  <si>
    <t>21st Int. Conf. on System Theory, Control and Computing</t>
  </si>
  <si>
    <t>http://www.icstcc2017.ac.tuiasi.ro/wp-content/uploads/sites/16/2017/07/ICSTCC2017_reviewers.pdf</t>
  </si>
  <si>
    <t>24.06.2017</t>
  </si>
  <si>
    <t>Wireless Communications and Mobile Computing</t>
  </si>
  <si>
    <t>https://www.hindawi.com/journals/wcmc/</t>
  </si>
  <si>
    <t>Geographical Analysis</t>
  </si>
  <si>
    <t>http://onlinelibrary.wiley.com/journal/10.1111/(ISSN)1538-4632</t>
  </si>
  <si>
    <t>16.02.2017</t>
  </si>
  <si>
    <t>Craciunean Vasile</t>
  </si>
  <si>
    <t>Knowledge Science, Engineering and Management (KSEM2017)</t>
  </si>
  <si>
    <t>www.ksem2017.conferences.academy/</t>
  </si>
  <si>
    <t>CRACIUNAŞ GABRIELA</t>
  </si>
  <si>
    <t>IEEE Transactions on Power Electronics</t>
  </si>
  <si>
    <t>https://www.ieee-pels.org/publications/ieee-transactions-on-power-electronics</t>
  </si>
  <si>
    <t>Butean Vasile Alexandru</t>
  </si>
  <si>
    <t>Journal of Electrical Engineering, Electronics, Control
and Computer Science</t>
  </si>
  <si>
    <t>http://jeeeccs.net</t>
  </si>
  <si>
    <t>19.09.2017</t>
  </si>
  <si>
    <t>International Journal of Acoustics and Vibration</t>
  </si>
  <si>
    <t>https://www.iiav.org/ijav/</t>
  </si>
  <si>
    <t>13.01.2017</t>
  </si>
  <si>
    <t>International Conference on Human-Computer Interaction</t>
  </si>
  <si>
    <t>http://rochi2017.utcluj.ro/</t>
  </si>
  <si>
    <t>06.06.2017</t>
  </si>
  <si>
    <t>FIN2</t>
  </si>
  <si>
    <t>http://bcu.ulbsibiu.ro/conference/index.html</t>
  </si>
  <si>
    <t>Organizator</t>
  </si>
  <si>
    <t>6-7 April 2017</t>
  </si>
  <si>
    <t xml:space="preserve">International Conference on Virtual Learning
</t>
  </si>
  <si>
    <t>http://c3.icvl.eu/2017</t>
  </si>
  <si>
    <t>membru (pentru organizarea conferintei in Sibiu)</t>
  </si>
  <si>
    <t>28.10.2017</t>
  </si>
  <si>
    <t xml:space="preserve">Conferinta Nationala de Invatamant Virtual 
</t>
  </si>
  <si>
    <t>http://c3.cniv.ro/?q=2017/comitete</t>
  </si>
  <si>
    <t>CPS Summer School</t>
  </si>
  <si>
    <t>http://projects.au.dk/into-cps/dissemination/summerschool/</t>
  </si>
  <si>
    <t>Organizator principal</t>
  </si>
  <si>
    <t>3-7 iulie</t>
  </si>
  <si>
    <t>Breazu Macarie</t>
  </si>
  <si>
    <t>Pitic Antoniu Gabriel</t>
  </si>
  <si>
    <t>• 5-TH INTERNATIONAL CONFERENCE ON MODELLING AND DEVELOPMENT OF INTELLIGENT SYSTEMS, MDIS 2017</t>
  </si>
  <si>
    <t>intrenationala</t>
  </si>
  <si>
    <t>http://sites.conferences.ulbsibiu.ro/mdis/2017/organizing_committee.php</t>
  </si>
  <si>
    <t>membru în comitetul organizatoric</t>
  </si>
  <si>
    <t>23-25 Iunie 2017</t>
  </si>
  <si>
    <t>International Conference on Applied Informatics 
Imagination, Creativity, Design, Development - ICDD</t>
  </si>
  <si>
    <t>http://sites.conferences.ulbsibiu.ro/icdd/2017/org_committees.php</t>
  </si>
  <si>
    <t>25-27 Mai 2017</t>
  </si>
  <si>
    <t>International</t>
  </si>
  <si>
    <t>03.07.2017</t>
  </si>
  <si>
    <t>SSIMA</t>
  </si>
  <si>
    <t>http://gomit.tech/ssima/ssima-2017/</t>
  </si>
  <si>
    <t>Creşterea eficienţei şi calitaţii sistemului decizional prin implementarea unui sistem de management a documentelor (SMD) la nivel top &amp; middle management în Universitatea „Lucian Blaga” din Sibiu (ULBS)  nr.0440</t>
  </si>
  <si>
    <t>CNFIS-FDI-2017-0040</t>
  </si>
  <si>
    <t>Pascu Radu</t>
  </si>
  <si>
    <t>07.2017-12.2017</t>
  </si>
  <si>
    <t>175.000 Ron</t>
  </si>
  <si>
    <t>Neghină Mihai</t>
  </si>
  <si>
    <t>Continental Automotive</t>
  </si>
  <si>
    <t>EduHub - Societatea Antreprenoriala Studenteasca a ULBS</t>
  </si>
  <si>
    <t>01.07.2017 - 15.12.2017</t>
  </si>
  <si>
    <t>10.2017-08.2020</t>
  </si>
  <si>
    <t>674063,40</t>
  </si>
  <si>
    <t xml:space="preserve">Engine for Intelligent Resolution </t>
  </si>
  <si>
    <t xml:space="preserve">ICT-16-2017-RIA </t>
  </si>
  <si>
    <t>A. Butean</t>
  </si>
  <si>
    <t>anexat de directorul de proiect</t>
  </si>
  <si>
    <t>26 iulie</t>
  </si>
  <si>
    <t>Schimb de bune practici in domeniul mediului pentru cresterea calitatii vietii in orase inteligente/ "Exchange of good practices in environmental domain for improving the quality of life in smart cities"</t>
  </si>
  <si>
    <t>EEA Grants Fund for Bilateral Relations at the level of Programme RO “Adaptation to Climate changes”, Programme Operator – Environment Ministery, Septembrie – Octombrie 2017, Buget ULBS 1200 Euro</t>
  </si>
  <si>
    <t>ULBS - Partener; Beneficiar - Agentia Nationala pentru Protectia Mediului Sibiu (EPA)</t>
  </si>
  <si>
    <r>
      <t xml:space="preserve">FLOREA A. (coordonator proiect din partea ULBS); </t>
    </r>
    <r>
      <rPr>
        <sz val="10"/>
        <color indexed="8"/>
        <rFont val="Arial Narrow"/>
        <family val="2"/>
      </rPr>
      <t>Director proiect ANPM Sibiu - Ing. Ionel Stelian Naicu</t>
    </r>
  </si>
  <si>
    <t>https://caleaverde.ro/fonduri-pentru-relatii-bilaterale/</t>
  </si>
  <si>
    <t>12.09.2017</t>
  </si>
  <si>
    <t>Butean Vasile-Alexandru</t>
  </si>
  <si>
    <t>Part of Speech Tagging in Romanian Texts</t>
  </si>
  <si>
    <t>Claudia CÎRCIOROABA, Mihai STANCU, Daniel I. MORARIU, Daniel VOLOVICI  (ULBS)</t>
  </si>
  <si>
    <t>International Journal of Advanced Statistics and IT&amp;C for Economics and Life Sciences</t>
  </si>
  <si>
    <t>Vo. 7/ No. 1</t>
  </si>
  <si>
    <t>http://magazines.ulbsibiu.ro/ijasitels/index.php/IJASITELS/article/view/18</t>
  </si>
  <si>
    <t>ISSN 2067-354X
ISSN: L-2067-354X</t>
  </si>
  <si>
    <t>The WEKA MultilayerPerceptron Classifier</t>
  </si>
  <si>
    <t>D. Morariu, R. Cretulescu, M. BREAZU (ULBS0</t>
  </si>
  <si>
    <t>http://magazines.ulbsibiu.ro/ijasitels/index.php/IJASITELS/article/view/17</t>
  </si>
  <si>
    <t>A Discrete Event-First Approach to Collaborative Modelling of Cyber-Physical Systems.</t>
  </si>
  <si>
    <t>Neghina, M. 1; Zamrescu, C. 1; Larsen, P. G. 2; Lausdahl, K. 2; and Pierce, K 3</t>
  </si>
  <si>
    <t xml:space="preserve">The 15th Overture Workshop: New Capabilities and Applications for Model-based Systems Engineering, pages 116--129, Newcastle, UK, September 2017. Newcastle </t>
  </si>
  <si>
    <t>http://overturetool.org/workshops/15th-Overture-Workshop.html   http://overturetool.org/publications/</t>
  </si>
  <si>
    <t>116-129</t>
  </si>
  <si>
    <t>The Weka Multilayer Perceptron Classifier</t>
  </si>
  <si>
    <t xml:space="preserve">Morariu Daniel Ionel, Cretulescu Radu George, Breazu Macarie </t>
  </si>
  <si>
    <t>Vol 7, No 1 (2017)</t>
  </si>
  <si>
    <t>http://reviste.ulbsibiu.ro/ijasitels/index.php/IJASITELS/index</t>
  </si>
  <si>
    <t>L-2067-354X</t>
  </si>
  <si>
    <t>Learnbase-anders Lernen</t>
  </si>
  <si>
    <t>Mihaiu  T, Cretulescu R</t>
  </si>
  <si>
    <t>ZETT</t>
  </si>
  <si>
    <t>Nr. 34</t>
  </si>
  <si>
    <t>http://www.zfl.ro/zett/zett34.pdf</t>
  </si>
  <si>
    <t>20</t>
  </si>
  <si>
    <t>ISSN 1582-4357</t>
  </si>
  <si>
    <t>A comparative study of social media tools</t>
  </si>
  <si>
    <t>Pitic Antoniu Gabriel (ULBS), Pitic Elena Alina (ULBS)</t>
  </si>
  <si>
    <t>Vol 7/ nr. 1</t>
  </si>
  <si>
    <t>http://reviste.ulbsibiu.ro/ijasitels/index.php/IJASITELS/issue/view/3/showToc</t>
  </si>
  <si>
    <t>ISSN: L-2067-354X</t>
  </si>
  <si>
    <t>Neghina, M. 1; Zamrescu, C. 1; Larsen, P. G. 2; Lausdahl, K. 2; and Pierce, K 3
1 Lucian Blaga Univ. of Sibiu, Faculty of Engineering, Department of Computer Science and
Automatic Control, Romania
2 Aarhus University, Department of Engineering, Denmark
3 School of Computing Science, Newcastle University, UK</t>
  </si>
  <si>
    <r>
      <t>The 15th Overture Workshop: New Capabilities and Applications for Model-based Systems Engineering</t>
    </r>
    <r>
      <rPr>
        <sz val="12"/>
        <color indexed="63"/>
        <rFont val="Arial"/>
        <family val="2"/>
      </rPr>
      <t>, pages 116--129, Newcastle, UK, September 2017. Newcastle University, Computing Science. Technical Report Series. CS-TR- 1513 </t>
    </r>
  </si>
  <si>
    <t>~</t>
  </si>
  <si>
    <t>SUBMAT = Problema propusa la ONI  GIM</t>
  </si>
  <si>
    <t>Olimpiada Nationala de Informatica Gimnaziu Sibiu 2017</t>
  </si>
  <si>
    <t>http://oni2017.host4u.ro/wp-content/uploads/2017/04/7_Submat_descriere_solutie.pdf</t>
  </si>
  <si>
    <t>Computing Systems Pareto Multi-Objective Optimization Methods: Our Experience (47 PPT slides)</t>
  </si>
  <si>
    <t>Invited Presentation, CONTINENTAL R&amp;D Sibiu Branch, February 21st 2017 (la invitatia si cu participarea Dr. Adrian Traskov, Manager Integrated Circuits Development, Continental Division Chassis &amp; Safety, BU VED, Frankfurt si ing. Andrei Marginas – Conti Sibiu)</t>
  </si>
  <si>
    <t>v. documentul intitulat: Vintan_Optimization_2017.ppt (anexat)</t>
  </si>
  <si>
    <t xml:space="preserve">February 21st  2017 </t>
  </si>
  <si>
    <t xml:space="preserve">Collaborative Platform for Transferring Knowledge from University to Industry - A Bridge Grant Case Study </t>
  </si>
  <si>
    <t>Sergiu Nicolaescu, Horatiu Palade, Claudiu Kifor, Adrian Florea</t>
  </si>
  <si>
    <t>International Engineering and Technology Education Conference (IETEC’17).</t>
  </si>
  <si>
    <t>4 - 6 December 2017, Hanoi, Vietnam</t>
  </si>
  <si>
    <t>40</t>
  </si>
  <si>
    <t>Green IT solutions for smart city’s  sustainability</t>
  </si>
  <si>
    <t>Adrian Florea, Lasse Berntzen</t>
  </si>
  <si>
    <t>5th Smart Cities Conference</t>
  </si>
  <si>
    <t>http://administratiepublica.eu/smartcitiesconference/2017/program.htm</t>
  </si>
  <si>
    <t>7-8 December, Bucharest, Romania</t>
  </si>
  <si>
    <t xml:space="preserve">“ORA” DE CERCETARE EURISTICĂ (partea II-a)               </t>
  </si>
  <si>
    <t>Rentea Cornel</t>
  </si>
  <si>
    <t>Aspecte didactice privind contorul inteligent de energie electrică</t>
  </si>
  <si>
    <t xml:space="preserve"> Nicolae ACHIM, Mihai BOGDAN, Dorel STANESCU, Carmen STANESCU</t>
  </si>
  <si>
    <t>Simpozionul International “Contorizare inteligentă-Smart metering 2017”</t>
  </si>
  <si>
    <t>https://www.electrica.ro/media/cea-de-a-8-a-editie-a-simpozionului-international-contorizare-intelegenta-smart-metering-2017/
https://www.researchgate.net/publication/323004488_Aspecte_didactice_privind_contorul_inteligent_de_energie_electrica</t>
  </si>
  <si>
    <t xml:space="preserve">15-17 Noiembrie, Ramada-Sibiu </t>
  </si>
  <si>
    <t xml:space="preserve">Chichitza - Mystery, Science
and Fun               </t>
  </si>
  <si>
    <t xml:space="preserve">An Imperialist Competitive Algorithm Optimized to Solve 
the Travelling Salesman Problem
</t>
  </si>
  <si>
    <t>MDIS 2017 Sibiu</t>
  </si>
  <si>
    <t>conferences.ulbsibiu.ro/mdis/2017/</t>
  </si>
  <si>
    <t>23-25 iunie 2017</t>
  </si>
  <si>
    <t>Integrated product-production co-simulation for cyber-physical production system</t>
  </si>
  <si>
    <t>Codiax - Deep Tech is coming to Eastern Europe</t>
  </si>
  <si>
    <t>https://codiax.co/</t>
  </si>
  <si>
    <t>18.11.2017</t>
  </si>
  <si>
    <t>Concepte inovative în
realitate virtuală</t>
  </si>
  <si>
    <t>Implementarea unui instrument de măsurare care să permită transmiterea unui feedback real, de la publicul țintă către utlizator</t>
  </si>
  <si>
    <r>
      <rPr>
        <sz val="10"/>
        <color indexed="63"/>
        <rFont val="Arial Narrow"/>
        <family val="2"/>
      </rPr>
      <t>Toderas, Mihaela; Iosif Moraru, Roland; Danciu, Ciprian; Buia, Grigore; Cioca, Lucian-Ionel</t>
    </r>
  </si>
  <si>
    <r>
      <t xml:space="preserve">Galben = OK
</t>
    </r>
    <r>
      <rPr>
        <sz val="12"/>
        <color indexed="10"/>
        <rFont val="Calibri"/>
        <family val="2"/>
        <scheme val="minor"/>
      </rPr>
      <t>Rosu = ATENTIE</t>
    </r>
  </si>
  <si>
    <t>INGINERIE / 2017</t>
  </si>
</sst>
</file>

<file path=xl/styles.xml><?xml version="1.0" encoding="utf-8"?>
<styleSheet xmlns="http://schemas.openxmlformats.org/spreadsheetml/2006/main">
  <numFmts count="2">
    <numFmt numFmtId="164" formatCode="0;[Red]0"/>
    <numFmt numFmtId="165" formatCode="0.00;[Red]0.00"/>
  </numFmts>
  <fonts count="134">
    <font>
      <sz val="11"/>
      <color theme="1"/>
      <name val="Calibri"/>
      <family val="2"/>
      <scheme val="minor"/>
    </font>
    <font>
      <sz val="11"/>
      <color indexed="8"/>
      <name val="Calibri"/>
      <family val="2"/>
    </font>
    <font>
      <sz val="10"/>
      <name val="Arial Narrow"/>
      <family val="2"/>
    </font>
    <font>
      <sz val="10"/>
      <name val="Arial Narrow"/>
      <family val="2"/>
    </font>
    <font>
      <b/>
      <sz val="10"/>
      <name val="Arial Narrow"/>
      <family val="2"/>
    </font>
    <font>
      <u/>
      <sz val="10"/>
      <name val="Arial Narrow"/>
      <family val="2"/>
    </font>
    <font>
      <b/>
      <sz val="12"/>
      <name val="Arial Narrow"/>
      <family val="2"/>
    </font>
    <font>
      <b/>
      <sz val="10"/>
      <color indexed="8"/>
      <name val="Arial Narrow"/>
      <family val="2"/>
    </font>
    <font>
      <b/>
      <sz val="12"/>
      <color indexed="8"/>
      <name val="Arial Narrow"/>
      <family val="2"/>
    </font>
    <font>
      <b/>
      <sz val="11"/>
      <color indexed="8"/>
      <name val="Calibri"/>
      <family val="2"/>
    </font>
    <font>
      <sz val="10"/>
      <color indexed="8"/>
      <name val="Arial Narrow"/>
      <family val="2"/>
    </font>
    <font>
      <b/>
      <sz val="10"/>
      <color indexed="8"/>
      <name val="Arial Narrow"/>
      <family val="2"/>
    </font>
    <font>
      <b/>
      <sz val="12"/>
      <color indexed="8"/>
      <name val="Arial Narrow"/>
      <family val="2"/>
    </font>
    <font>
      <b/>
      <sz val="12"/>
      <color indexed="8"/>
      <name val="Arial Narrow"/>
      <family val="2"/>
    </font>
    <font>
      <b/>
      <sz val="10"/>
      <color indexed="8"/>
      <name val="Calibri"/>
      <family val="2"/>
    </font>
    <font>
      <b/>
      <sz val="10"/>
      <color indexed="8"/>
      <name val="Arial Narrow"/>
      <family val="2"/>
    </font>
    <font>
      <b/>
      <sz val="10"/>
      <color indexed="8"/>
      <name val="Calibri"/>
      <family val="2"/>
    </font>
    <font>
      <b/>
      <sz val="9"/>
      <color indexed="8"/>
      <name val="Arial Narrow"/>
      <family val="2"/>
    </font>
    <font>
      <b/>
      <sz val="9"/>
      <color indexed="8"/>
      <name val="Calibri"/>
      <family val="2"/>
    </font>
    <font>
      <b/>
      <sz val="10"/>
      <color indexed="10"/>
      <name val="Arial Narrow"/>
      <family val="2"/>
    </font>
    <font>
      <b/>
      <sz val="10"/>
      <color indexed="10"/>
      <name val="Arial Narrow"/>
      <family val="2"/>
    </font>
    <font>
      <sz val="10"/>
      <color indexed="12"/>
      <name val="Arial Narrow"/>
      <family val="2"/>
    </font>
    <font>
      <sz val="8"/>
      <name val="Calibri"/>
      <family val="2"/>
    </font>
    <font>
      <sz val="11"/>
      <name val="Calibri"/>
      <family val="2"/>
    </font>
    <font>
      <sz val="10"/>
      <name val="Arial Narrow"/>
      <family val="2"/>
      <charset val="238"/>
    </font>
    <font>
      <b/>
      <sz val="10"/>
      <name val="Arial Narrow"/>
      <family val="2"/>
      <charset val="238"/>
    </font>
    <font>
      <b/>
      <sz val="10"/>
      <color indexed="8"/>
      <name val="Arial Narrow"/>
      <family val="2"/>
      <charset val="238"/>
    </font>
    <font>
      <sz val="10"/>
      <color indexed="8"/>
      <name val="Arial Narrow"/>
      <family val="2"/>
      <charset val="238"/>
    </font>
    <font>
      <b/>
      <u/>
      <sz val="10"/>
      <color indexed="8"/>
      <name val="Arial Narrow"/>
      <family val="2"/>
    </font>
    <font>
      <b/>
      <u/>
      <sz val="10"/>
      <name val="Arial Narrow"/>
      <family val="2"/>
    </font>
    <font>
      <u/>
      <sz val="10"/>
      <color indexed="8"/>
      <name val="Arial Narrow"/>
      <family val="2"/>
    </font>
    <font>
      <sz val="10"/>
      <name val="Arial"/>
      <family val="2"/>
    </font>
    <font>
      <u/>
      <sz val="11"/>
      <color indexed="39"/>
      <name val="Calibri"/>
      <family val="2"/>
    </font>
    <font>
      <i/>
      <sz val="10"/>
      <name val="Arial Narrow"/>
      <family val="2"/>
    </font>
    <font>
      <sz val="12"/>
      <name val="Times New Roman"/>
      <family val="1"/>
    </font>
    <font>
      <sz val="12"/>
      <color indexed="8"/>
      <name val="Times New Roman"/>
      <family val="1"/>
    </font>
    <font>
      <u/>
      <sz val="11"/>
      <name val="Calibri"/>
      <family val="2"/>
    </font>
    <font>
      <u/>
      <sz val="11"/>
      <color theme="10"/>
      <name val="Calibri"/>
      <family val="2"/>
    </font>
    <font>
      <sz val="11"/>
      <color rgb="FFFF0000"/>
      <name val="Calibri"/>
      <family val="2"/>
      <scheme val="minor"/>
    </font>
    <font>
      <sz val="11"/>
      <name val="Calibri"/>
      <family val="2"/>
      <scheme val="minor"/>
    </font>
    <font>
      <sz val="10"/>
      <color theme="1"/>
      <name val="Arial Narrow"/>
      <family val="2"/>
    </font>
    <font>
      <b/>
      <sz val="10"/>
      <color theme="1"/>
      <name val="Arial Narrow"/>
      <family val="2"/>
    </font>
    <font>
      <sz val="10"/>
      <color rgb="FF000000"/>
      <name val="Arial Narrow"/>
      <family val="2"/>
    </font>
    <font>
      <b/>
      <sz val="10"/>
      <color rgb="FF000000"/>
      <name val="Arial Narrow"/>
      <family val="2"/>
    </font>
    <font>
      <sz val="12"/>
      <color rgb="FF222222"/>
      <name val="Times New Roman"/>
      <family val="1"/>
    </font>
    <font>
      <sz val="10"/>
      <color theme="1"/>
      <name val="Arial Narrow"/>
      <family val="2"/>
      <charset val="238"/>
    </font>
    <font>
      <u/>
      <sz val="10"/>
      <color theme="10"/>
      <name val="Arial Narrow"/>
      <family val="2"/>
    </font>
    <font>
      <sz val="10"/>
      <color rgb="FF333333"/>
      <name val="Arial Narrow"/>
      <family val="2"/>
    </font>
    <font>
      <sz val="9"/>
      <color rgb="FF000000"/>
      <name val="Arial"/>
      <family val="2"/>
    </font>
    <font>
      <sz val="10"/>
      <color rgb="FF505050"/>
      <name val="Arial Narrow"/>
      <family val="2"/>
    </font>
    <font>
      <sz val="10"/>
      <color rgb="FF444444"/>
      <name val="Arial Narrow"/>
      <family val="2"/>
    </font>
    <font>
      <u/>
      <sz val="10"/>
      <color theme="1"/>
      <name val="Arial Narrow"/>
      <family val="2"/>
    </font>
    <font>
      <sz val="10"/>
      <color theme="1"/>
      <name val="Arial"/>
      <family val="2"/>
    </font>
    <font>
      <sz val="8"/>
      <color theme="1"/>
      <name val="Tahoma"/>
      <family val="2"/>
    </font>
    <font>
      <sz val="11"/>
      <color theme="1"/>
      <name val="Arial"/>
      <family val="2"/>
    </font>
    <font>
      <sz val="9"/>
      <color theme="1"/>
      <name val="Arial"/>
      <family val="2"/>
    </font>
    <font>
      <b/>
      <sz val="10"/>
      <color rgb="FF555555"/>
      <name val="Arial Narrow"/>
      <family val="2"/>
    </font>
    <font>
      <sz val="10"/>
      <color rgb="FF222222"/>
      <name val="Arial"/>
      <family val="2"/>
    </font>
    <font>
      <sz val="10"/>
      <color rgb="FF6A6A6A"/>
      <name val="Arial"/>
      <family val="2"/>
    </font>
    <font>
      <sz val="10"/>
      <color rgb="FF333333"/>
      <name val="Arial"/>
      <family val="2"/>
    </font>
    <font>
      <u/>
      <sz val="11"/>
      <color theme="1"/>
      <name val="Calibri"/>
      <family val="2"/>
    </font>
    <font>
      <sz val="12"/>
      <color theme="1"/>
      <name val="Times New Roman"/>
      <family val="1"/>
    </font>
    <font>
      <sz val="10"/>
      <color rgb="FF777777"/>
      <name val="Arial Narrow"/>
      <family val="2"/>
    </font>
    <font>
      <sz val="10"/>
      <color rgb="FF777777"/>
      <name val="Arial"/>
      <family val="2"/>
    </font>
    <font>
      <b/>
      <sz val="11"/>
      <color theme="1"/>
      <name val="Calibri"/>
      <family val="2"/>
      <scheme val="minor"/>
    </font>
    <font>
      <b/>
      <sz val="10"/>
      <color rgb="FF222222"/>
      <name val="Arial"/>
      <family val="2"/>
    </font>
    <font>
      <sz val="9"/>
      <name val="Open Sans"/>
      <family val="2"/>
    </font>
    <font>
      <u/>
      <sz val="11"/>
      <color rgb="FFFF0000"/>
      <name val="Calibri"/>
      <family val="2"/>
    </font>
    <font>
      <sz val="10"/>
      <color rgb="FFFF0000"/>
      <name val="Arial Narrow"/>
      <family val="2"/>
    </font>
    <font>
      <u/>
      <sz val="10"/>
      <color rgb="FFFF0000"/>
      <name val="Arial Narrow"/>
      <family val="2"/>
    </font>
    <font>
      <sz val="10"/>
      <color indexed="63"/>
      <name val="Arial"/>
      <family val="2"/>
    </font>
    <font>
      <sz val="10"/>
      <color indexed="56"/>
      <name val="Arial"/>
      <family val="2"/>
    </font>
    <font>
      <b/>
      <sz val="9"/>
      <color indexed="8"/>
      <name val="Times New Roman"/>
      <family val="1"/>
      <charset val="238"/>
    </font>
    <font>
      <sz val="9"/>
      <color indexed="8"/>
      <name val="Times New Roman"/>
      <family val="1"/>
    </font>
    <font>
      <sz val="9"/>
      <color indexed="8"/>
      <name val="Times New Roman"/>
      <family val="1"/>
      <charset val="238"/>
    </font>
    <font>
      <b/>
      <sz val="8"/>
      <name val="Arial Narrow"/>
      <family val="2"/>
    </font>
    <font>
      <sz val="8"/>
      <name val="Arial Narrow"/>
      <family val="2"/>
    </font>
    <font>
      <b/>
      <vertAlign val="superscript"/>
      <sz val="11"/>
      <color indexed="63"/>
      <name val="Arial"/>
      <family val="2"/>
    </font>
    <font>
      <u/>
      <sz val="10"/>
      <color rgb="FF005A84"/>
      <name val="Arial"/>
      <family val="2"/>
    </font>
    <font>
      <vertAlign val="superscript"/>
      <sz val="12"/>
      <color indexed="8"/>
      <name val="Times New Roman"/>
      <family val="1"/>
    </font>
    <font>
      <i/>
      <sz val="10"/>
      <color indexed="8"/>
      <name val="Arial Narrow"/>
      <family val="2"/>
    </font>
    <font>
      <vertAlign val="superscript"/>
      <sz val="10"/>
      <color indexed="8"/>
      <name val="Arial Narrow"/>
      <family val="2"/>
    </font>
    <font>
      <sz val="10"/>
      <color rgb="FF323232"/>
      <name val="Arial"/>
      <family val="2"/>
    </font>
    <font>
      <b/>
      <sz val="12"/>
      <color rgb="FF000000"/>
      <name val="Calibri"/>
      <family val="2"/>
      <scheme val="minor"/>
    </font>
    <font>
      <sz val="10"/>
      <color rgb="FF505050"/>
      <name val="Arial"/>
      <family val="2"/>
    </font>
    <font>
      <i/>
      <sz val="11"/>
      <color rgb="FF000000"/>
      <name val="Calibri"/>
      <family val="2"/>
      <scheme val="minor"/>
    </font>
    <font>
      <i/>
      <sz val="10"/>
      <color theme="1"/>
      <name val="Arial Narrow"/>
      <family val="2"/>
      <charset val="238"/>
    </font>
    <font>
      <u/>
      <sz val="10"/>
      <color theme="10"/>
      <name val="Arial Narrow"/>
      <family val="2"/>
      <charset val="238"/>
    </font>
    <font>
      <i/>
      <sz val="10"/>
      <color indexed="8"/>
      <name val="Arial Narrow"/>
      <family val="2"/>
      <charset val="238"/>
    </font>
    <font>
      <u/>
      <sz val="8"/>
      <color theme="10"/>
      <name val="Calibri"/>
      <family val="2"/>
    </font>
    <font>
      <sz val="9"/>
      <color rgb="FF000000"/>
      <name val="Calibri"/>
      <family val="2"/>
      <scheme val="minor"/>
    </font>
    <font>
      <vertAlign val="superscript"/>
      <sz val="11"/>
      <color indexed="8"/>
      <name val="Calibri"/>
      <family val="2"/>
    </font>
    <font>
      <sz val="10"/>
      <color indexed="10"/>
      <name val="Times New Roman"/>
      <family val="1"/>
    </font>
    <font>
      <sz val="10"/>
      <name val="Times New Roman"/>
      <family val="1"/>
    </font>
    <font>
      <b/>
      <i/>
      <sz val="10"/>
      <name val="Arial Narrow"/>
      <family val="2"/>
      <charset val="238"/>
    </font>
    <font>
      <u/>
      <sz val="10"/>
      <color indexed="56"/>
      <name val="Arial"/>
      <family val="2"/>
    </font>
    <font>
      <i/>
      <sz val="10"/>
      <color indexed="63"/>
      <name val="Arial Narrow"/>
      <family val="2"/>
    </font>
    <font>
      <sz val="10"/>
      <color indexed="63"/>
      <name val="Arial Narrow"/>
      <family val="2"/>
    </font>
    <font>
      <sz val="8"/>
      <color indexed="8"/>
      <name val="Times New Roman"/>
      <family val="1"/>
    </font>
    <font>
      <i/>
      <sz val="12"/>
      <color indexed="8"/>
      <name val="Times New Roman"/>
      <family val="1"/>
    </font>
    <font>
      <i/>
      <sz val="10"/>
      <name val="Arial Narrow"/>
      <family val="2"/>
      <charset val="238"/>
    </font>
    <font>
      <b/>
      <sz val="9"/>
      <color indexed="8"/>
      <name val="Times New Roman"/>
      <family val="1"/>
    </font>
    <font>
      <sz val="9"/>
      <name val="Times New Roman"/>
      <family val="1"/>
    </font>
    <font>
      <i/>
      <sz val="9"/>
      <color indexed="8"/>
      <name val="Times New Roman"/>
      <family val="1"/>
    </font>
    <font>
      <b/>
      <sz val="9"/>
      <name val="Times New Roman"/>
      <family val="1"/>
    </font>
    <font>
      <b/>
      <sz val="10"/>
      <color indexed="63"/>
      <name val="Arial Narrow"/>
      <family val="2"/>
    </font>
    <font>
      <i/>
      <sz val="7"/>
      <color indexed="63"/>
      <name val="Times New Roman"/>
      <family val="1"/>
    </font>
    <font>
      <b/>
      <sz val="9"/>
      <color indexed="81"/>
      <name val="Tahoma"/>
      <family val="2"/>
    </font>
    <font>
      <vertAlign val="superscript"/>
      <sz val="11"/>
      <color indexed="8"/>
      <name val="Times New Roman"/>
      <family val="1"/>
    </font>
    <font>
      <sz val="11"/>
      <color indexed="8"/>
      <name val="Times New Roman"/>
      <family val="1"/>
    </font>
    <font>
      <vertAlign val="superscript"/>
      <sz val="10"/>
      <color indexed="8"/>
      <name val="Arial Narrow"/>
      <family val="2"/>
      <charset val="238"/>
    </font>
    <font>
      <vertAlign val="superscript"/>
      <sz val="10"/>
      <name val="Arial Narrow"/>
      <family val="2"/>
    </font>
    <font>
      <u/>
      <sz val="11"/>
      <color rgb="FF0000FF"/>
      <name val="Calibri"/>
      <family val="2"/>
    </font>
    <font>
      <sz val="9"/>
      <color indexed="63"/>
      <name val="Arial"/>
      <family val="2"/>
    </font>
    <font>
      <sz val="7.5"/>
      <color indexed="8"/>
      <name val="Calibri"/>
      <family val="2"/>
    </font>
    <font>
      <sz val="10"/>
      <color rgb="FF323232"/>
      <name val="Times New Roman"/>
      <family val="1"/>
    </font>
    <font>
      <sz val="10"/>
      <color theme="1"/>
      <name val="Calibri"/>
      <family val="2"/>
      <scheme val="minor"/>
    </font>
    <font>
      <sz val="10"/>
      <color theme="1"/>
      <name val="Times New Roman"/>
      <family val="1"/>
    </font>
    <font>
      <sz val="12"/>
      <color theme="1"/>
      <name val="Times New Roman"/>
      <family val="1"/>
      <charset val="238"/>
    </font>
    <font>
      <b/>
      <sz val="12"/>
      <color indexed="8"/>
      <name val="Times New Roman"/>
      <family val="1"/>
      <charset val="238"/>
    </font>
    <font>
      <sz val="12"/>
      <color indexed="8"/>
      <name val="Times New Roman"/>
      <family val="1"/>
      <charset val="238"/>
    </font>
    <font>
      <i/>
      <sz val="8"/>
      <color indexed="63"/>
      <name val="Arial"/>
      <family val="2"/>
    </font>
    <font>
      <sz val="8"/>
      <color indexed="63"/>
      <name val="Arial"/>
      <family val="2"/>
    </font>
    <font>
      <u/>
      <sz val="11"/>
      <color rgb="FF0563C1"/>
      <name val="Calibri"/>
      <family val="2"/>
    </font>
    <font>
      <sz val="8"/>
      <color rgb="FF222222"/>
      <name val="Arial"/>
      <family val="2"/>
    </font>
    <font>
      <i/>
      <sz val="10"/>
      <color indexed="8"/>
      <name val="Arial"/>
      <family val="2"/>
    </font>
    <font>
      <sz val="12"/>
      <color indexed="63"/>
      <name val="Arial"/>
      <family val="2"/>
    </font>
    <font>
      <sz val="12"/>
      <name val="Calibri"/>
      <family val="2"/>
      <scheme val="minor"/>
    </font>
    <font>
      <sz val="12"/>
      <color theme="1"/>
      <name val="Calibri"/>
      <family val="2"/>
      <scheme val="minor"/>
    </font>
    <font>
      <sz val="12"/>
      <color indexed="8"/>
      <name val="Calibri"/>
      <family val="2"/>
      <scheme val="minor"/>
    </font>
    <font>
      <sz val="12"/>
      <color rgb="FF000000"/>
      <name val="Calibri"/>
      <family val="2"/>
      <scheme val="minor"/>
    </font>
    <font>
      <b/>
      <sz val="12"/>
      <name val="Calibri"/>
      <family val="2"/>
      <scheme val="minor"/>
    </font>
    <font>
      <sz val="12"/>
      <color indexed="10"/>
      <name val="Calibri"/>
      <family val="2"/>
      <scheme val="minor"/>
    </font>
    <font>
      <b/>
      <sz val="12"/>
      <color indexed="8"/>
      <name val="Calibri"/>
      <family val="2"/>
      <scheme val="minor"/>
    </font>
  </fonts>
  <fills count="14">
    <fill>
      <patternFill patternType="none"/>
    </fill>
    <fill>
      <patternFill patternType="gray125"/>
    </fill>
    <fill>
      <patternFill patternType="solid">
        <fgColor indexed="51"/>
        <bgColor indexed="64"/>
      </patternFill>
    </fill>
    <fill>
      <patternFill patternType="solid">
        <fgColor indexed="9"/>
        <bgColor indexed="64"/>
      </patternFill>
    </fill>
    <fill>
      <patternFill patternType="solid">
        <fgColor indexed="43"/>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00"/>
        <bgColor indexed="64"/>
      </patternFill>
    </fill>
    <fill>
      <patternFill patternType="solid">
        <fgColor rgb="FFFF0000"/>
        <bgColor indexed="64"/>
      </patternFill>
    </fill>
    <fill>
      <patternFill patternType="solid">
        <fgColor rgb="FFFFFFFF"/>
        <bgColor indexed="64"/>
      </patternFill>
    </fill>
    <fill>
      <patternFill patternType="solid">
        <fgColor rgb="FFFFCC00"/>
        <bgColor rgb="FF000000"/>
      </patternFill>
    </fill>
    <fill>
      <patternFill patternType="solid">
        <fgColor theme="0"/>
        <bgColor indexed="64"/>
      </patternFill>
    </fill>
    <fill>
      <patternFill patternType="solid">
        <fgColor rgb="FFFFFF99"/>
        <bgColor indexed="64"/>
      </patternFill>
    </fill>
    <fill>
      <patternFill patternType="solid">
        <fgColor rgb="FFFFFFFF"/>
        <bgColor rgb="FF000000"/>
      </patternFill>
    </fill>
  </fills>
  <borders count="15">
    <border>
      <left/>
      <right/>
      <top/>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4">
    <xf numFmtId="0" fontId="0" fillId="0" borderId="0"/>
    <xf numFmtId="0" fontId="37" fillId="0" borderId="0" applyNumberFormat="0" applyFill="0" applyBorder="0" applyAlignment="0" applyProtection="0">
      <alignment vertical="top"/>
      <protection locked="0"/>
    </xf>
    <xf numFmtId="0" fontId="1" fillId="0" borderId="0"/>
    <xf numFmtId="0" fontId="1" fillId="0" borderId="0"/>
  </cellStyleXfs>
  <cellXfs count="752">
    <xf numFmtId="0" fontId="0" fillId="0" borderId="0" xfId="0"/>
    <xf numFmtId="0" fontId="10" fillId="0" borderId="0" xfId="0" applyFont="1"/>
    <xf numFmtId="0" fontId="10" fillId="0" borderId="0" xfId="0" applyFont="1" applyAlignment="1">
      <alignment wrapText="1"/>
    </xf>
    <xf numFmtId="0" fontId="11" fillId="0" borderId="0" xfId="0" applyFont="1"/>
    <xf numFmtId="0" fontId="9" fillId="0" borderId="0" xfId="0" applyFont="1"/>
    <xf numFmtId="0" fontId="11" fillId="0" borderId="0" xfId="0" applyFont="1" applyAlignment="1">
      <alignment horizontal="left" wrapText="1"/>
    </xf>
    <xf numFmtId="0" fontId="11" fillId="0" borderId="0" xfId="0" applyFont="1" applyAlignment="1">
      <alignment vertical="top" wrapText="1"/>
    </xf>
    <xf numFmtId="0" fontId="10" fillId="0" borderId="0" xfId="0" applyFont="1" applyAlignment="1">
      <alignment vertical="top" wrapText="1"/>
    </xf>
    <xf numFmtId="0" fontId="0" fillId="0" borderId="0" xfId="0" applyAlignment="1">
      <alignment wrapText="1"/>
    </xf>
    <xf numFmtId="0" fontId="11" fillId="0" borderId="0" xfId="0" applyFont="1" applyAlignment="1">
      <alignment wrapText="1"/>
    </xf>
    <xf numFmtId="0" fontId="10" fillId="0" borderId="0" xfId="0" applyFont="1" applyAlignment="1">
      <alignment horizontal="left" wrapText="1"/>
    </xf>
    <xf numFmtId="0" fontId="11" fillId="0" borderId="0" xfId="0" applyFont="1" applyBorder="1" applyAlignment="1">
      <alignment horizontal="center" wrapText="1"/>
    </xf>
    <xf numFmtId="0" fontId="12" fillId="0" borderId="0" xfId="0" applyFont="1" applyBorder="1" applyAlignment="1">
      <alignment horizontal="center" wrapText="1"/>
    </xf>
    <xf numFmtId="0" fontId="13" fillId="0" borderId="0" xfId="0" applyFont="1" applyBorder="1" applyAlignment="1">
      <alignment horizontal="center" wrapText="1"/>
    </xf>
    <xf numFmtId="0" fontId="3" fillId="0" borderId="0" xfId="0" applyFont="1" applyAlignment="1">
      <alignment wrapText="1"/>
    </xf>
    <xf numFmtId="0" fontId="4" fillId="0" borderId="0" xfId="0" applyFont="1" applyBorder="1" applyAlignment="1">
      <alignment horizontal="center" wrapText="1"/>
    </xf>
    <xf numFmtId="0" fontId="2" fillId="0" borderId="0" xfId="0" applyFont="1"/>
    <xf numFmtId="0" fontId="4" fillId="0" borderId="0" xfId="0" applyFont="1"/>
    <xf numFmtId="0" fontId="4" fillId="0" borderId="0" xfId="0" applyFont="1" applyAlignment="1">
      <alignment horizontal="left" wrapText="1"/>
    </xf>
    <xf numFmtId="0" fontId="4" fillId="0" borderId="0" xfId="0" applyFont="1" applyAlignment="1">
      <alignment vertical="top" wrapText="1"/>
    </xf>
    <xf numFmtId="0" fontId="2" fillId="0" borderId="0" xfId="0" applyFont="1" applyAlignment="1">
      <alignment vertical="top" wrapText="1"/>
    </xf>
    <xf numFmtId="0" fontId="15" fillId="0" borderId="0" xfId="0" applyFont="1" applyAlignment="1">
      <alignment wrapText="1"/>
    </xf>
    <xf numFmtId="0" fontId="16" fillId="0" borderId="0" xfId="0" applyFont="1"/>
    <xf numFmtId="0" fontId="10" fillId="0" borderId="0" xfId="0" applyFont="1" applyBorder="1" applyAlignment="1">
      <alignment vertical="top" wrapText="1"/>
    </xf>
    <xf numFmtId="0" fontId="10" fillId="0" borderId="0" xfId="0" applyFont="1" applyBorder="1" applyAlignment="1">
      <alignment horizontal="center" vertical="top" wrapText="1"/>
    </xf>
    <xf numFmtId="0" fontId="17" fillId="0" borderId="0" xfId="0" applyFont="1"/>
    <xf numFmtId="0" fontId="18" fillId="0" borderId="0" xfId="0" applyFont="1"/>
    <xf numFmtId="0" fontId="9" fillId="0" borderId="0" xfId="0" applyFont="1" applyAlignment="1">
      <alignment wrapText="1"/>
    </xf>
    <xf numFmtId="2" fontId="4" fillId="0" borderId="0" xfId="0" applyNumberFormat="1" applyFont="1" applyBorder="1" applyAlignment="1">
      <alignment horizontal="center" wrapText="1"/>
    </xf>
    <xf numFmtId="2" fontId="4" fillId="0" borderId="0" xfId="0" applyNumberFormat="1" applyFont="1" applyAlignment="1">
      <alignment horizontal="left" wrapText="1"/>
    </xf>
    <xf numFmtId="2" fontId="2" fillId="0" borderId="0" xfId="0" applyNumberFormat="1" applyFont="1" applyAlignment="1">
      <alignment vertical="top" wrapText="1"/>
    </xf>
    <xf numFmtId="2" fontId="2" fillId="0" borderId="0" xfId="0" applyNumberFormat="1" applyFont="1"/>
    <xf numFmtId="2" fontId="4" fillId="0" borderId="0" xfId="0" applyNumberFormat="1" applyFont="1"/>
    <xf numFmtId="49" fontId="4" fillId="0" borderId="0" xfId="0" applyNumberFormat="1" applyFont="1" applyBorder="1" applyAlignment="1">
      <alignment horizontal="center" wrapText="1"/>
    </xf>
    <xf numFmtId="49" fontId="4" fillId="0" borderId="0" xfId="0" applyNumberFormat="1" applyFont="1" applyAlignment="1">
      <alignment horizontal="left" wrapText="1"/>
    </xf>
    <xf numFmtId="49" fontId="4" fillId="0" borderId="0" xfId="0" applyNumberFormat="1" applyFont="1" applyAlignment="1">
      <alignment vertical="top" wrapText="1"/>
    </xf>
    <xf numFmtId="49" fontId="4" fillId="0" borderId="0" xfId="0" applyNumberFormat="1" applyFont="1" applyAlignment="1">
      <alignment wrapText="1"/>
    </xf>
    <xf numFmtId="49" fontId="2" fillId="0" borderId="0" xfId="0" applyNumberFormat="1" applyFont="1" applyAlignment="1">
      <alignment vertical="top" wrapText="1"/>
    </xf>
    <xf numFmtId="49" fontId="2" fillId="0" borderId="0" xfId="0" applyNumberFormat="1" applyFont="1" applyAlignment="1">
      <alignment wrapText="1"/>
    </xf>
    <xf numFmtId="2" fontId="12" fillId="0" borderId="0" xfId="0" applyNumberFormat="1" applyFont="1" applyBorder="1" applyAlignment="1">
      <alignment horizontal="center" wrapText="1"/>
    </xf>
    <xf numFmtId="2" fontId="10" fillId="0" borderId="0" xfId="0" applyNumberFormat="1" applyFont="1" applyAlignment="1">
      <alignment wrapText="1"/>
    </xf>
    <xf numFmtId="0" fontId="10" fillId="0" borderId="0" xfId="0" applyFont="1" applyBorder="1"/>
    <xf numFmtId="0" fontId="11" fillId="0" borderId="0" xfId="0" applyFont="1" applyBorder="1"/>
    <xf numFmtId="0" fontId="10" fillId="0" borderId="0" xfId="0" applyFont="1" applyFill="1"/>
    <xf numFmtId="0" fontId="10" fillId="0" borderId="0" xfId="0" applyFont="1" applyFill="1" applyAlignment="1">
      <alignment vertical="top" wrapText="1"/>
    </xf>
    <xf numFmtId="0" fontId="21" fillId="0" borderId="0" xfId="0" applyFont="1" applyAlignment="1">
      <alignment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5" xfId="0"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0" fontId="4" fillId="2" borderId="4" xfId="0" applyFont="1" applyFill="1" applyBorder="1" applyAlignment="1">
      <alignment horizontal="center" vertical="center" wrapText="1"/>
    </xf>
    <xf numFmtId="2" fontId="7" fillId="2" borderId="4" xfId="0" applyNumberFormat="1" applyFont="1" applyFill="1" applyBorder="1" applyAlignment="1">
      <alignment horizontal="center" vertical="center" wrapText="1"/>
    </xf>
    <xf numFmtId="4" fontId="11" fillId="0" borderId="0" xfId="0" applyNumberFormat="1" applyFont="1" applyAlignment="1">
      <alignment horizontal="center"/>
    </xf>
    <xf numFmtId="4" fontId="11" fillId="0" borderId="0" xfId="0" applyNumberFormat="1" applyFont="1" applyBorder="1" applyAlignment="1">
      <alignment horizontal="center"/>
    </xf>
    <xf numFmtId="4" fontId="4" fillId="0" borderId="0" xfId="0" applyNumberFormat="1" applyFont="1" applyAlignment="1">
      <alignment horizontal="center"/>
    </xf>
    <xf numFmtId="2" fontId="7" fillId="0" borderId="0" xfId="0" applyNumberFormat="1" applyFont="1" applyAlignment="1">
      <alignment horizontal="center"/>
    </xf>
    <xf numFmtId="2" fontId="11" fillId="0" borderId="0" xfId="0" applyNumberFormat="1" applyFont="1" applyBorder="1" applyAlignment="1">
      <alignment horizontal="center" vertical="top" wrapText="1"/>
    </xf>
    <xf numFmtId="0" fontId="7" fillId="0" borderId="0" xfId="0" applyFont="1" applyAlignment="1">
      <alignment wrapText="1"/>
    </xf>
    <xf numFmtId="0" fontId="7" fillId="0" borderId="0" xfId="0" applyFont="1" applyBorder="1" applyAlignment="1">
      <alignment wrapText="1"/>
    </xf>
    <xf numFmtId="0" fontId="7" fillId="0" borderId="0" xfId="0" applyFont="1" applyAlignment="1">
      <alignment vertical="top" wrapText="1"/>
    </xf>
    <xf numFmtId="0" fontId="7" fillId="0" borderId="0" xfId="0" applyFont="1"/>
    <xf numFmtId="4" fontId="7" fillId="0" borderId="0" xfId="0" applyNumberFormat="1" applyFont="1" applyAlignment="1">
      <alignment horizontal="center" wrapText="1"/>
    </xf>
    <xf numFmtId="4" fontId="7" fillId="0" borderId="0" xfId="0" applyNumberFormat="1" applyFont="1" applyAlignment="1">
      <alignment horizontal="center"/>
    </xf>
    <xf numFmtId="0" fontId="11" fillId="0" borderId="0" xfId="0" applyFont="1" applyAlignment="1">
      <alignment horizontal="center"/>
    </xf>
    <xf numFmtId="0" fontId="7" fillId="0" borderId="0" xfId="0" applyFont="1" applyBorder="1" applyAlignment="1">
      <alignment vertical="top" wrapText="1"/>
    </xf>
    <xf numFmtId="0" fontId="0" fillId="0" borderId="0" xfId="0" applyAlignment="1">
      <alignment horizontal="left" vertical="top"/>
    </xf>
    <xf numFmtId="0" fontId="0" fillId="0" borderId="0" xfId="0" applyAlignment="1">
      <alignment horizontal="left"/>
    </xf>
    <xf numFmtId="0" fontId="38" fillId="0" borderId="0" xfId="0" applyFont="1"/>
    <xf numFmtId="0" fontId="7" fillId="0" borderId="0" xfId="0" applyFont="1" applyAlignment="1">
      <alignment horizontal="center"/>
    </xf>
    <xf numFmtId="2" fontId="7" fillId="2" borderId="2" xfId="0" applyNumberFormat="1" applyFont="1" applyFill="1" applyBorder="1" applyAlignment="1">
      <alignment horizontal="center" vertical="center" wrapText="1"/>
    </xf>
    <xf numFmtId="165" fontId="7" fillId="2" borderId="3" xfId="0" applyNumberFormat="1" applyFont="1" applyFill="1" applyBorder="1" applyAlignment="1">
      <alignment horizontal="center" vertical="center" wrapText="1"/>
    </xf>
    <xf numFmtId="0" fontId="14" fillId="0" borderId="0" xfId="0" applyFont="1"/>
    <xf numFmtId="0" fontId="4" fillId="2" borderId="5" xfId="0" applyFont="1" applyFill="1" applyBorder="1" applyAlignment="1">
      <alignment horizontal="center" vertical="center" wrapText="1"/>
    </xf>
    <xf numFmtId="0" fontId="39" fillId="0" borderId="0" xfId="0" applyFont="1"/>
    <xf numFmtId="0" fontId="0" fillId="0" borderId="0" xfId="0" applyFill="1"/>
    <xf numFmtId="0" fontId="39" fillId="0" borderId="0" xfId="0" applyFont="1" applyFill="1"/>
    <xf numFmtId="0" fontId="23" fillId="3" borderId="2" xfId="0" applyFont="1" applyFill="1" applyBorder="1" applyAlignment="1" applyProtection="1">
      <alignment horizontal="left" vertical="center" wrapText="1"/>
      <protection locked="0"/>
    </xf>
    <xf numFmtId="0" fontId="0" fillId="0" borderId="0" xfId="0" applyAlignment="1">
      <alignment vertical="center"/>
    </xf>
    <xf numFmtId="0" fontId="4" fillId="8" borderId="2" xfId="0" applyFont="1" applyFill="1" applyBorder="1" applyAlignment="1">
      <alignment horizontal="center" vertical="center" wrapText="1"/>
    </xf>
    <xf numFmtId="0" fontId="2" fillId="3" borderId="2" xfId="0" applyFont="1" applyFill="1" applyBorder="1" applyAlignment="1" applyProtection="1">
      <alignment vertical="top" wrapText="1"/>
      <protection locked="0"/>
    </xf>
    <xf numFmtId="0" fontId="2" fillId="3" borderId="2" xfId="0" applyFont="1" applyFill="1" applyBorder="1" applyAlignment="1" applyProtection="1">
      <alignment horizontal="center" vertical="top" wrapText="1"/>
      <protection locked="0"/>
    </xf>
    <xf numFmtId="49" fontId="2" fillId="0" borderId="4" xfId="0" applyNumberFormat="1" applyFont="1" applyBorder="1" applyAlignment="1" applyProtection="1">
      <alignment horizontal="center" vertical="top" wrapText="1"/>
      <protection locked="0"/>
    </xf>
    <xf numFmtId="0" fontId="2" fillId="0" borderId="2" xfId="0" applyFont="1" applyBorder="1" applyAlignment="1" applyProtection="1">
      <alignment horizontal="center" vertical="top" wrapText="1"/>
      <protection locked="0"/>
    </xf>
    <xf numFmtId="1" fontId="4" fillId="0" borderId="2" xfId="0" applyNumberFormat="1" applyFont="1" applyFill="1" applyBorder="1" applyAlignment="1" applyProtection="1">
      <alignment horizontal="center" vertical="top" wrapText="1"/>
      <protection locked="0"/>
    </xf>
    <xf numFmtId="4" fontId="4" fillId="0" borderId="2" xfId="0" applyNumberFormat="1" applyFont="1" applyBorder="1" applyAlignment="1" applyProtection="1">
      <alignment horizontal="center" vertical="top" wrapText="1"/>
      <protection locked="0"/>
    </xf>
    <xf numFmtId="0" fontId="2" fillId="0" borderId="2" xfId="0" applyFont="1" applyBorder="1" applyAlignment="1" applyProtection="1">
      <alignment vertical="top" wrapText="1"/>
      <protection locked="0"/>
    </xf>
    <xf numFmtId="49" fontId="2" fillId="0" borderId="2" xfId="0" applyNumberFormat="1" applyFont="1" applyBorder="1" applyAlignment="1" applyProtection="1">
      <alignment horizontal="center" vertical="top" wrapText="1"/>
      <protection locked="0"/>
    </xf>
    <xf numFmtId="1" fontId="4" fillId="0" borderId="2" xfId="0" applyNumberFormat="1" applyFont="1" applyBorder="1" applyAlignment="1" applyProtection="1">
      <alignment horizontal="center" vertical="top" wrapText="1"/>
      <protection locked="0"/>
    </xf>
    <xf numFmtId="0" fontId="2" fillId="9" borderId="2" xfId="0" applyFont="1" applyFill="1" applyBorder="1" applyAlignment="1" applyProtection="1">
      <alignment vertical="top" wrapText="1"/>
      <protection locked="0"/>
    </xf>
    <xf numFmtId="0" fontId="2" fillId="0" borderId="2" xfId="0" applyFont="1" applyBorder="1" applyAlignment="1" applyProtection="1">
      <alignment horizontal="left" vertical="top" wrapText="1"/>
      <protection locked="0"/>
    </xf>
    <xf numFmtId="0" fontId="4" fillId="0" borderId="2" xfId="0" applyFont="1" applyBorder="1" applyAlignment="1" applyProtection="1">
      <alignment horizontal="center" vertical="top"/>
      <protection locked="0"/>
    </xf>
    <xf numFmtId="0" fontId="2" fillId="9" borderId="3" xfId="0" applyFont="1" applyFill="1" applyBorder="1" applyAlignment="1" applyProtection="1">
      <alignment vertical="top" wrapText="1"/>
      <protection locked="0"/>
    </xf>
    <xf numFmtId="0" fontId="5" fillId="0" borderId="4" xfId="1" applyFont="1" applyBorder="1" applyAlignment="1" applyProtection="1">
      <alignment vertical="top" wrapText="1"/>
      <protection locked="0"/>
    </xf>
    <xf numFmtId="0" fontId="2" fillId="0" borderId="4" xfId="0" applyFont="1" applyBorder="1" applyAlignment="1" applyProtection="1">
      <alignment vertical="top"/>
      <protection locked="0"/>
    </xf>
    <xf numFmtId="3" fontId="4" fillId="0" borderId="2" xfId="0" applyNumberFormat="1" applyFont="1" applyBorder="1" applyAlignment="1" applyProtection="1">
      <alignment vertical="top" wrapText="1"/>
      <protection locked="0"/>
    </xf>
    <xf numFmtId="2" fontId="4" fillId="0" borderId="2" xfId="0" applyNumberFormat="1" applyFont="1" applyBorder="1" applyAlignment="1" applyProtection="1">
      <alignment horizontal="center" vertical="top" wrapText="1"/>
      <protection locked="0"/>
    </xf>
    <xf numFmtId="0" fontId="40" fillId="0" borderId="2" xfId="0" applyFont="1" applyBorder="1" applyAlignment="1" applyProtection="1">
      <alignment vertical="top" wrapText="1"/>
      <protection locked="0"/>
    </xf>
    <xf numFmtId="0" fontId="40" fillId="0" borderId="2" xfId="0" applyFont="1" applyBorder="1" applyAlignment="1" applyProtection="1">
      <alignment horizontal="center" vertical="top" wrapText="1"/>
      <protection locked="0"/>
    </xf>
    <xf numFmtId="0" fontId="10" fillId="0" borderId="2" xfId="0" applyFont="1" applyBorder="1" applyAlignment="1" applyProtection="1">
      <alignment vertical="top" wrapText="1"/>
      <protection locked="0"/>
    </xf>
    <xf numFmtId="0" fontId="10" fillId="0" borderId="2" xfId="0" applyFont="1" applyBorder="1" applyAlignment="1" applyProtection="1">
      <alignment horizontal="center" vertical="top" wrapText="1"/>
      <protection locked="0"/>
    </xf>
    <xf numFmtId="0" fontId="10" fillId="0" borderId="2" xfId="0" applyFont="1" applyBorder="1" applyAlignment="1" applyProtection="1">
      <alignment horizontal="left" vertical="top" wrapText="1"/>
      <protection locked="0"/>
    </xf>
    <xf numFmtId="1" fontId="4" fillId="0" borderId="2" xfId="0" applyNumberFormat="1" applyFont="1" applyBorder="1" applyAlignment="1" applyProtection="1">
      <alignment horizontal="left" vertical="top" wrapText="1"/>
      <protection locked="0"/>
    </xf>
    <xf numFmtId="1" fontId="7" fillId="0" borderId="2" xfId="0" applyNumberFormat="1" applyFont="1" applyBorder="1" applyAlignment="1" applyProtection="1">
      <alignment horizontal="center" vertical="top" wrapText="1"/>
      <protection locked="0"/>
    </xf>
    <xf numFmtId="2" fontId="7" fillId="0" borderId="2" xfId="0" applyNumberFormat="1" applyFont="1" applyBorder="1" applyAlignment="1" applyProtection="1">
      <alignment horizontal="center" vertical="top" wrapText="1"/>
      <protection locked="0"/>
    </xf>
    <xf numFmtId="0" fontId="37" fillId="0" borderId="2" xfId="1" applyBorder="1" applyAlignment="1" applyProtection="1">
      <alignment horizontal="center" vertical="top" wrapText="1"/>
      <protection locked="0"/>
    </xf>
    <xf numFmtId="3" fontId="4" fillId="0" borderId="2" xfId="0" applyNumberFormat="1" applyFont="1" applyFill="1" applyBorder="1" applyAlignment="1" applyProtection="1">
      <alignment horizontal="center" vertical="top" wrapText="1"/>
      <protection locked="0"/>
    </xf>
    <xf numFmtId="3" fontId="2" fillId="0" borderId="2" xfId="0" applyNumberFormat="1" applyFont="1" applyFill="1" applyBorder="1" applyAlignment="1" applyProtection="1">
      <alignment horizontal="center" vertical="top" wrapText="1"/>
      <protection locked="0"/>
    </xf>
    <xf numFmtId="0" fontId="2" fillId="0" borderId="2" xfId="0" applyFont="1" applyFill="1" applyBorder="1" applyAlignment="1" applyProtection="1">
      <alignment horizontal="center" vertical="top" wrapText="1"/>
      <protection locked="0"/>
    </xf>
    <xf numFmtId="0" fontId="4" fillId="0" borderId="2" xfId="0" applyFont="1" applyFill="1" applyBorder="1" applyAlignment="1" applyProtection="1">
      <alignment horizontal="center" vertical="top"/>
      <protection locked="0"/>
    </xf>
    <xf numFmtId="0" fontId="2" fillId="0" borderId="2" xfId="0" applyFont="1" applyFill="1" applyBorder="1" applyAlignment="1" applyProtection="1">
      <alignment vertical="top" wrapText="1"/>
      <protection locked="0"/>
    </xf>
    <xf numFmtId="0" fontId="2" fillId="0" borderId="2" xfId="0" applyFont="1" applyFill="1" applyBorder="1" applyAlignment="1" applyProtection="1">
      <alignment horizontal="left" vertical="top" wrapText="1"/>
      <protection locked="0"/>
    </xf>
    <xf numFmtId="2" fontId="4" fillId="0" borderId="2" xfId="0" applyNumberFormat="1" applyFont="1" applyFill="1" applyBorder="1" applyAlignment="1" applyProtection="1">
      <alignment horizontal="center" vertical="top" wrapText="1"/>
      <protection locked="0"/>
    </xf>
    <xf numFmtId="0" fontId="10" fillId="0" borderId="2" xfId="0" applyFont="1" applyBorder="1" applyAlignment="1" applyProtection="1">
      <alignment wrapText="1"/>
      <protection locked="0"/>
    </xf>
    <xf numFmtId="0" fontId="4" fillId="10" borderId="4" xfId="0" applyFont="1" applyFill="1" applyBorder="1" applyAlignment="1">
      <alignment horizontal="center" vertical="center" wrapText="1"/>
    </xf>
    <xf numFmtId="0" fontId="7" fillId="0" borderId="3" xfId="0" applyFont="1" applyFill="1" applyBorder="1" applyAlignment="1" applyProtection="1">
      <alignment horizontal="center" vertical="center" wrapText="1"/>
      <protection locked="0"/>
    </xf>
    <xf numFmtId="0" fontId="7" fillId="0" borderId="2" xfId="0" applyFont="1" applyFill="1" applyBorder="1" applyAlignment="1" applyProtection="1">
      <alignment horizontal="center" vertical="center" wrapText="1"/>
      <protection locked="0"/>
    </xf>
    <xf numFmtId="49" fontId="2" fillId="0" borderId="2" xfId="0" applyNumberFormat="1" applyFont="1" applyFill="1" applyBorder="1" applyAlignment="1" applyProtection="1">
      <alignment horizontal="center" vertical="top" wrapText="1"/>
      <protection locked="0"/>
    </xf>
    <xf numFmtId="2" fontId="7" fillId="0" borderId="3" xfId="0" applyNumberFormat="1" applyFont="1" applyFill="1" applyBorder="1" applyAlignment="1" applyProtection="1">
      <alignment horizontal="center" vertical="center" wrapText="1"/>
      <protection locked="0"/>
    </xf>
    <xf numFmtId="2" fontId="4" fillId="0" borderId="2" xfId="0" applyNumberFormat="1" applyFont="1" applyFill="1" applyBorder="1" applyAlignment="1" applyProtection="1">
      <alignment horizontal="center" vertical="top"/>
      <protection locked="0"/>
    </xf>
    <xf numFmtId="0" fontId="26" fillId="0" borderId="2" xfId="0" applyFont="1" applyBorder="1" applyAlignment="1" applyProtection="1">
      <alignment horizontal="center" vertical="top" wrapText="1"/>
      <protection locked="0"/>
    </xf>
    <xf numFmtId="0" fontId="37" fillId="0" borderId="2" xfId="1" applyBorder="1" applyAlignment="1" applyProtection="1">
      <alignment vertical="top" wrapText="1"/>
      <protection locked="0"/>
    </xf>
    <xf numFmtId="2" fontId="2" fillId="0" borderId="2" xfId="0" applyNumberFormat="1" applyFont="1" applyBorder="1" applyAlignment="1" applyProtection="1">
      <alignment horizontal="center" vertical="top" wrapText="1"/>
      <protection locked="0"/>
    </xf>
    <xf numFmtId="0" fontId="2" fillId="11" borderId="2" xfId="0" applyFont="1" applyFill="1" applyBorder="1" applyAlignment="1" applyProtection="1">
      <alignment horizontal="center" vertical="top" wrapText="1"/>
      <protection locked="0"/>
    </xf>
    <xf numFmtId="0" fontId="10" fillId="11" borderId="2" xfId="0" applyFont="1" applyFill="1" applyBorder="1" applyAlignment="1" applyProtection="1">
      <alignment vertical="top" wrapText="1"/>
      <protection locked="0"/>
    </xf>
    <xf numFmtId="0" fontId="2" fillId="11" borderId="2" xfId="0" applyFont="1" applyFill="1" applyBorder="1" applyAlignment="1" applyProtection="1">
      <alignment vertical="top" wrapText="1"/>
      <protection locked="0"/>
    </xf>
    <xf numFmtId="0" fontId="40" fillId="0" borderId="2" xfId="0" applyFont="1" applyBorder="1" applyAlignment="1" applyProtection="1">
      <alignment wrapText="1"/>
      <protection locked="0"/>
    </xf>
    <xf numFmtId="0" fontId="40" fillId="11" borderId="2" xfId="0" applyFont="1" applyFill="1" applyBorder="1" applyAlignment="1" applyProtection="1">
      <alignment wrapText="1"/>
      <protection locked="0"/>
    </xf>
    <xf numFmtId="0" fontId="46" fillId="0" borderId="2" xfId="1" applyFont="1" applyBorder="1" applyAlignment="1" applyProtection="1">
      <alignment horizontal="center" vertical="top" wrapText="1"/>
      <protection locked="0"/>
    </xf>
    <xf numFmtId="0" fontId="2" fillId="0" borderId="2" xfId="0" applyFont="1" applyBorder="1" applyAlignment="1" applyProtection="1">
      <alignment wrapText="1"/>
      <protection locked="0"/>
    </xf>
    <xf numFmtId="0" fontId="40" fillId="0" borderId="2" xfId="0" applyFont="1" applyBorder="1" applyAlignment="1" applyProtection="1">
      <alignment horizontal="left" vertical="top" wrapText="1"/>
      <protection locked="0"/>
    </xf>
    <xf numFmtId="0" fontId="2" fillId="11" borderId="0" xfId="0" applyFont="1" applyFill="1" applyAlignment="1" applyProtection="1">
      <alignment vertical="top" wrapText="1"/>
      <protection locked="0"/>
    </xf>
    <xf numFmtId="0" fontId="0" fillId="0" borderId="2" xfId="0" applyFont="1" applyBorder="1" applyAlignment="1" applyProtection="1">
      <alignment vertical="top" wrapText="1"/>
      <protection locked="0"/>
    </xf>
    <xf numFmtId="0" fontId="0" fillId="0" borderId="2" xfId="0" applyFont="1" applyBorder="1" applyAlignment="1" applyProtection="1">
      <alignment wrapText="1"/>
      <protection locked="0"/>
    </xf>
    <xf numFmtId="0" fontId="51" fillId="0" borderId="2" xfId="1" applyFont="1" applyBorder="1" applyAlignment="1" applyProtection="1">
      <alignment horizontal="center" vertical="top" wrapText="1"/>
      <protection locked="0"/>
    </xf>
    <xf numFmtId="1" fontId="41" fillId="0" borderId="2" xfId="0" applyNumberFormat="1" applyFont="1" applyBorder="1" applyAlignment="1" applyProtection="1">
      <alignment horizontal="center" vertical="top" wrapText="1"/>
      <protection locked="0"/>
    </xf>
    <xf numFmtId="4" fontId="41" fillId="0" borderId="2" xfId="0" applyNumberFormat="1" applyFont="1" applyBorder="1" applyAlignment="1" applyProtection="1">
      <alignment horizontal="center" vertical="top" wrapText="1"/>
      <protection locked="0"/>
    </xf>
    <xf numFmtId="0" fontId="52" fillId="0" borderId="2" xfId="0" applyFont="1" applyBorder="1" applyAlignment="1" applyProtection="1">
      <alignment vertical="top" wrapText="1"/>
      <protection locked="0"/>
    </xf>
    <xf numFmtId="0" fontId="52" fillId="0" borderId="2" xfId="0" applyFont="1" applyBorder="1" applyAlignment="1" applyProtection="1">
      <alignment horizontal="left" vertical="top" wrapText="1"/>
      <protection locked="0"/>
    </xf>
    <xf numFmtId="0" fontId="53" fillId="0" borderId="0" xfId="0" applyFont="1" applyAlignment="1" applyProtection="1">
      <alignment vertical="top" wrapText="1"/>
      <protection locked="0"/>
    </xf>
    <xf numFmtId="0" fontId="31" fillId="0" borderId="0" xfId="1" applyFont="1" applyAlignment="1" applyProtection="1">
      <alignment vertical="center" wrapText="1"/>
      <protection locked="0"/>
    </xf>
    <xf numFmtId="0" fontId="37" fillId="0" borderId="2" xfId="1" applyBorder="1" applyAlignment="1" applyProtection="1">
      <alignment horizontal="center" vertical="top" wrapText="1"/>
      <protection locked="0"/>
    </xf>
    <xf numFmtId="0" fontId="40" fillId="0" borderId="2" xfId="0" applyFont="1" applyBorder="1" applyAlignment="1" applyProtection="1">
      <alignment vertical="top" wrapText="1"/>
      <protection locked="0"/>
    </xf>
    <xf numFmtId="0" fontId="40" fillId="0" borderId="2" xfId="0" applyFont="1" applyBorder="1" applyAlignment="1" applyProtection="1">
      <alignment horizontal="center" vertical="top" wrapText="1"/>
      <protection locked="0"/>
    </xf>
    <xf numFmtId="0" fontId="37" fillId="0" borderId="2" xfId="1" applyBorder="1" applyAlignment="1" applyProtection="1">
      <alignment horizontal="center" vertical="top" wrapText="1"/>
      <protection locked="0"/>
    </xf>
    <xf numFmtId="0" fontId="40" fillId="0" borderId="2" xfId="0" applyFont="1" applyBorder="1" applyAlignment="1" applyProtection="1">
      <alignment vertical="top" wrapText="1"/>
      <protection locked="0"/>
    </xf>
    <xf numFmtId="0" fontId="40" fillId="0" borderId="2" xfId="0" applyFont="1" applyBorder="1" applyAlignment="1" applyProtection="1">
      <alignment horizontal="center" vertical="top" wrapText="1"/>
      <protection locked="0"/>
    </xf>
    <xf numFmtId="0" fontId="37" fillId="0" borderId="2" xfId="1" applyBorder="1" applyAlignment="1" applyProtection="1">
      <alignment horizontal="center" vertical="top" wrapText="1"/>
      <protection locked="0"/>
    </xf>
    <xf numFmtId="0" fontId="40" fillId="0" borderId="2" xfId="0" applyFont="1" applyBorder="1" applyAlignment="1" applyProtection="1">
      <alignment vertical="top" wrapText="1"/>
      <protection locked="0"/>
    </xf>
    <xf numFmtId="0" fontId="40" fillId="0" borderId="2" xfId="0" applyFont="1" applyBorder="1" applyAlignment="1" applyProtection="1">
      <alignment horizontal="center" vertical="top" wrapText="1"/>
      <protection locked="0"/>
    </xf>
    <xf numFmtId="0" fontId="37" fillId="0" borderId="2" xfId="1" applyBorder="1" applyAlignment="1" applyProtection="1">
      <alignment horizontal="center" vertical="top" wrapText="1"/>
      <protection locked="0"/>
    </xf>
    <xf numFmtId="0" fontId="0" fillId="0" borderId="0" xfId="0"/>
    <xf numFmtId="0" fontId="40" fillId="0" borderId="2" xfId="0" applyFont="1" applyBorder="1" applyAlignment="1" applyProtection="1">
      <alignment vertical="top" wrapText="1"/>
      <protection locked="0"/>
    </xf>
    <xf numFmtId="0" fontId="40" fillId="0" borderId="2" xfId="0" applyFont="1" applyBorder="1" applyAlignment="1" applyProtection="1">
      <alignment horizontal="center" vertical="top" wrapText="1"/>
      <protection locked="0"/>
    </xf>
    <xf numFmtId="0" fontId="37" fillId="0" borderId="2" xfId="1" applyBorder="1" applyAlignment="1" applyProtection="1">
      <alignment horizontal="center" vertical="top" wrapText="1"/>
      <protection locked="0"/>
    </xf>
    <xf numFmtId="0" fontId="40" fillId="0" borderId="2" xfId="0" applyFont="1" applyBorder="1" applyAlignment="1" applyProtection="1">
      <alignment vertical="top" wrapText="1"/>
      <protection locked="0"/>
    </xf>
    <xf numFmtId="0" fontId="40" fillId="0" borderId="2" xfId="0" applyFont="1" applyBorder="1" applyAlignment="1" applyProtection="1">
      <alignment horizontal="center" vertical="top" wrapText="1"/>
      <protection locked="0"/>
    </xf>
    <xf numFmtId="0" fontId="37" fillId="0" borderId="2" xfId="1" applyBorder="1" applyAlignment="1" applyProtection="1">
      <alignment horizontal="center" vertical="top" wrapText="1"/>
      <protection locked="0"/>
    </xf>
    <xf numFmtId="0" fontId="37" fillId="0" borderId="2" xfId="1" applyBorder="1" applyAlignment="1" applyProtection="1">
      <alignment vertical="top"/>
      <protection locked="0"/>
    </xf>
    <xf numFmtId="0" fontId="61" fillId="0" borderId="2" xfId="0" applyFont="1" applyBorder="1" applyAlignment="1" applyProtection="1">
      <alignment horizontal="left" vertical="top"/>
      <protection locked="0"/>
    </xf>
    <xf numFmtId="0" fontId="34" fillId="0" borderId="2" xfId="0" applyFont="1" applyBorder="1" applyAlignment="1" applyProtection="1">
      <alignment vertical="top"/>
      <protection locked="0"/>
    </xf>
    <xf numFmtId="2" fontId="10" fillId="0" borderId="2" xfId="0" applyNumberFormat="1" applyFont="1" applyBorder="1" applyAlignment="1" applyProtection="1">
      <alignment vertical="top" wrapText="1"/>
      <protection locked="0"/>
    </xf>
    <xf numFmtId="0" fontId="40" fillId="0" borderId="2" xfId="1" applyFont="1" applyBorder="1" applyAlignment="1" applyProtection="1">
      <alignment vertical="center" wrapText="1"/>
      <protection locked="0"/>
    </xf>
    <xf numFmtId="0" fontId="62" fillId="0" borderId="2" xfId="0" applyFont="1" applyBorder="1" applyAlignment="1" applyProtection="1">
      <alignment horizontal="left" vertical="center" wrapText="1"/>
      <protection locked="0"/>
    </xf>
    <xf numFmtId="0" fontId="63" fillId="0" borderId="2" xfId="0" applyFont="1" applyBorder="1" applyAlignment="1" applyProtection="1">
      <alignment horizontal="left" vertical="center" wrapText="1"/>
      <protection locked="0"/>
    </xf>
    <xf numFmtId="0" fontId="40" fillId="0" borderId="2" xfId="1" applyFont="1" applyBorder="1" applyAlignment="1" applyProtection="1">
      <alignment vertical="top" wrapText="1"/>
      <protection locked="0"/>
    </xf>
    <xf numFmtId="0" fontId="42" fillId="0" borderId="2" xfId="0" applyFont="1" applyBorder="1" applyAlignment="1" applyProtection="1">
      <alignment vertical="top" wrapText="1"/>
      <protection locked="0"/>
    </xf>
    <xf numFmtId="0" fontId="64" fillId="0" borderId="0" xfId="0" applyFont="1" applyAlignment="1">
      <alignment wrapText="1"/>
    </xf>
    <xf numFmtId="0" fontId="65" fillId="0" borderId="0" xfId="0" applyFont="1" applyAlignment="1">
      <alignment wrapText="1"/>
    </xf>
    <xf numFmtId="0" fontId="0" fillId="0" borderId="0" xfId="0" applyFill="1" applyBorder="1"/>
    <xf numFmtId="0" fontId="2" fillId="0" borderId="4" xfId="0" applyFont="1" applyFill="1" applyBorder="1" applyAlignment="1" applyProtection="1">
      <alignment horizontal="center" vertical="top" wrapText="1"/>
      <protection locked="0"/>
    </xf>
    <xf numFmtId="0" fontId="37" fillId="0" borderId="4" xfId="1" applyFill="1" applyBorder="1" applyAlignment="1" applyProtection="1">
      <alignment vertical="top" wrapText="1"/>
      <protection locked="0"/>
    </xf>
    <xf numFmtId="0" fontId="2" fillId="0" borderId="4" xfId="0" applyFont="1" applyFill="1" applyBorder="1" applyAlignment="1" applyProtection="1">
      <alignment vertical="top" wrapText="1"/>
      <protection locked="0"/>
    </xf>
    <xf numFmtId="49" fontId="2" fillId="0" borderId="4" xfId="0" applyNumberFormat="1" applyFont="1" applyFill="1" applyBorder="1" applyAlignment="1" applyProtection="1">
      <alignment horizontal="center" vertical="top" wrapText="1"/>
      <protection locked="0"/>
    </xf>
    <xf numFmtId="4" fontId="4" fillId="0" borderId="2" xfId="0" applyNumberFormat="1" applyFont="1" applyFill="1" applyBorder="1" applyAlignment="1" applyProtection="1">
      <alignment horizontal="center" vertical="top" wrapText="1"/>
      <protection locked="0"/>
    </xf>
    <xf numFmtId="49" fontId="2" fillId="0" borderId="4" xfId="0" applyNumberFormat="1" applyFont="1" applyFill="1" applyBorder="1" applyAlignment="1" applyProtection="1">
      <alignment vertical="top" wrapText="1"/>
      <protection locked="0"/>
    </xf>
    <xf numFmtId="0" fontId="37" fillId="0" borderId="2" xfId="1" applyFill="1" applyBorder="1" applyAlignment="1" applyProtection="1">
      <alignment vertical="top" wrapText="1"/>
      <protection locked="0"/>
    </xf>
    <xf numFmtId="1" fontId="2" fillId="0" borderId="2" xfId="0" applyNumberFormat="1" applyFont="1" applyFill="1" applyBorder="1" applyAlignment="1" applyProtection="1">
      <alignment horizontal="center" vertical="top" wrapText="1"/>
      <protection locked="0"/>
    </xf>
    <xf numFmtId="0" fontId="10" fillId="0" borderId="3" xfId="0" applyFont="1" applyFill="1" applyBorder="1" applyAlignment="1" applyProtection="1">
      <alignment vertical="top" wrapText="1"/>
      <protection locked="0"/>
    </xf>
    <xf numFmtId="0" fontId="37" fillId="0" borderId="2" xfId="1" applyFill="1" applyBorder="1" applyAlignment="1" applyProtection="1">
      <alignment horizontal="center" vertical="top" wrapText="1"/>
      <protection locked="0"/>
    </xf>
    <xf numFmtId="0" fontId="40" fillId="0" borderId="2" xfId="1" applyFont="1" applyFill="1" applyBorder="1" applyAlignment="1" applyProtection="1">
      <alignment horizontal="justify" vertical="top" wrapText="1"/>
      <protection locked="0"/>
    </xf>
    <xf numFmtId="0" fontId="40" fillId="0" borderId="2" xfId="0" applyFont="1" applyFill="1" applyBorder="1" applyAlignment="1" applyProtection="1">
      <alignment vertical="top" wrapText="1"/>
      <protection locked="0"/>
    </xf>
    <xf numFmtId="0" fontId="10" fillId="0" borderId="2" xfId="0" applyFont="1" applyFill="1" applyBorder="1" applyAlignment="1" applyProtection="1">
      <alignment horizontal="center" vertical="top" wrapText="1"/>
      <protection locked="0"/>
    </xf>
    <xf numFmtId="0" fontId="40" fillId="0" borderId="0" xfId="0" applyFont="1" applyFill="1" applyAlignment="1" applyProtection="1">
      <alignment vertical="top" wrapText="1"/>
      <protection locked="0"/>
    </xf>
    <xf numFmtId="0" fontId="52" fillId="0" borderId="0" xfId="0" applyFont="1" applyFill="1" applyAlignment="1" applyProtection="1">
      <alignment vertical="center"/>
      <protection locked="0"/>
    </xf>
    <xf numFmtId="0" fontId="10" fillId="0" borderId="3" xfId="0" applyFont="1" applyFill="1" applyBorder="1" applyAlignment="1" applyProtection="1">
      <alignment vertical="center" wrapText="1"/>
      <protection locked="0"/>
    </xf>
    <xf numFmtId="0" fontId="10" fillId="0" borderId="4" xfId="0" applyFont="1" applyFill="1" applyBorder="1" applyAlignment="1" applyProtection="1">
      <alignment horizontal="center" vertical="center" wrapText="1"/>
      <protection locked="0"/>
    </xf>
    <xf numFmtId="0" fontId="10" fillId="0" borderId="4" xfId="0" applyFont="1" applyFill="1" applyBorder="1" applyAlignment="1" applyProtection="1">
      <alignment horizontal="center" vertical="top" wrapText="1"/>
      <protection locked="0"/>
    </xf>
    <xf numFmtId="0" fontId="2" fillId="0" borderId="3" xfId="0" applyFont="1" applyFill="1" applyBorder="1" applyAlignment="1" applyProtection="1">
      <alignment vertical="top" wrapText="1"/>
      <protection locked="0"/>
    </xf>
    <xf numFmtId="0" fontId="10" fillId="0" borderId="3" xfId="0" applyFont="1" applyFill="1" applyBorder="1" applyAlignment="1" applyProtection="1">
      <alignment horizontal="center" vertical="top" wrapText="1"/>
      <protection locked="0"/>
    </xf>
    <xf numFmtId="0" fontId="40" fillId="0" borderId="2" xfId="0" applyFont="1" applyFill="1" applyBorder="1" applyAlignment="1" applyProtection="1">
      <alignment horizontal="center" vertical="top" wrapText="1"/>
      <protection locked="0"/>
    </xf>
    <xf numFmtId="0" fontId="60" fillId="0" borderId="2" xfId="1" applyFont="1" applyFill="1" applyBorder="1" applyAlignment="1" applyProtection="1">
      <alignment vertical="top" wrapText="1"/>
      <protection locked="0"/>
    </xf>
    <xf numFmtId="3" fontId="25" fillId="0" borderId="2" xfId="0" applyNumberFormat="1" applyFont="1" applyFill="1" applyBorder="1" applyAlignment="1" applyProtection="1">
      <alignment horizontal="center" vertical="top" wrapText="1"/>
      <protection locked="0"/>
    </xf>
    <xf numFmtId="4" fontId="25" fillId="0" borderId="2" xfId="0" applyNumberFormat="1" applyFont="1" applyFill="1" applyBorder="1" applyAlignment="1" applyProtection="1">
      <alignment horizontal="center" vertical="top" wrapText="1"/>
      <protection locked="0"/>
    </xf>
    <xf numFmtId="49" fontId="10" fillId="0" borderId="4" xfId="0" applyNumberFormat="1" applyFont="1" applyFill="1" applyBorder="1" applyAlignment="1" applyProtection="1">
      <alignment horizontal="center" vertical="top" wrapText="1"/>
      <protection locked="0"/>
    </xf>
    <xf numFmtId="3" fontId="7" fillId="0" borderId="3" xfId="0" applyNumberFormat="1" applyFont="1" applyFill="1" applyBorder="1" applyAlignment="1" applyProtection="1">
      <alignment horizontal="left" vertical="top" wrapText="1"/>
      <protection locked="0"/>
    </xf>
    <xf numFmtId="49" fontId="10" fillId="0" borderId="2" xfId="0" applyNumberFormat="1" applyFont="1" applyFill="1" applyBorder="1" applyAlignment="1" applyProtection="1">
      <alignment horizontal="center" vertical="top" wrapText="1"/>
      <protection locked="0"/>
    </xf>
    <xf numFmtId="1" fontId="4" fillId="0" borderId="2" xfId="0" applyNumberFormat="1" applyFont="1" applyFill="1" applyBorder="1" applyAlignment="1" applyProtection="1">
      <alignment vertical="top" wrapText="1"/>
      <protection locked="0"/>
    </xf>
    <xf numFmtId="0" fontId="0" fillId="0" borderId="0" xfId="0" applyFill="1" applyAlignment="1" applyProtection="1">
      <alignment vertical="top"/>
      <protection locked="0"/>
    </xf>
    <xf numFmtId="49" fontId="10" fillId="0" borderId="4" xfId="0" applyNumberFormat="1" applyFont="1" applyFill="1" applyBorder="1" applyAlignment="1" applyProtection="1">
      <alignment horizontal="center" vertical="center" wrapText="1"/>
      <protection locked="0"/>
    </xf>
    <xf numFmtId="3" fontId="7" fillId="0" borderId="3" xfId="0" applyNumberFormat="1" applyFont="1" applyFill="1" applyBorder="1" applyAlignment="1" applyProtection="1">
      <alignment horizontal="center" vertical="center" wrapText="1"/>
      <protection locked="0"/>
    </xf>
    <xf numFmtId="4" fontId="7" fillId="0" borderId="3" xfId="0" applyNumberFormat="1" applyFont="1" applyFill="1" applyBorder="1" applyAlignment="1" applyProtection="1">
      <alignment horizontal="center" vertical="center" wrapText="1"/>
      <protection locked="0"/>
    </xf>
    <xf numFmtId="0" fontId="2" fillId="0" borderId="2" xfId="0" applyFont="1" applyFill="1" applyBorder="1" applyAlignment="1" applyProtection="1">
      <alignment vertical="top"/>
      <protection locked="0"/>
    </xf>
    <xf numFmtId="3" fontId="7" fillId="0" borderId="3" xfId="0" applyNumberFormat="1" applyFont="1" applyFill="1" applyBorder="1" applyAlignment="1" applyProtection="1">
      <alignment horizontal="center" vertical="top" wrapText="1"/>
      <protection locked="0"/>
    </xf>
    <xf numFmtId="4" fontId="7" fillId="0" borderId="3" xfId="0" applyNumberFormat="1" applyFont="1" applyFill="1" applyBorder="1" applyAlignment="1" applyProtection="1">
      <alignment horizontal="center" vertical="top" wrapText="1"/>
      <protection locked="0"/>
    </xf>
    <xf numFmtId="3" fontId="7" fillId="0" borderId="3" xfId="0" applyNumberFormat="1" applyFont="1" applyFill="1" applyBorder="1" applyAlignment="1" applyProtection="1">
      <alignment vertical="top" wrapText="1"/>
      <protection locked="0"/>
    </xf>
    <xf numFmtId="49" fontId="40" fillId="0" borderId="2" xfId="0" applyNumberFormat="1" applyFont="1" applyFill="1" applyBorder="1" applyAlignment="1" applyProtection="1">
      <alignment horizontal="center" vertical="top" wrapText="1"/>
      <protection locked="0"/>
    </xf>
    <xf numFmtId="3" fontId="40" fillId="0" borderId="2" xfId="0" applyNumberFormat="1" applyFont="1" applyFill="1" applyBorder="1" applyAlignment="1" applyProtection="1">
      <alignment vertical="top" wrapText="1"/>
      <protection locked="0"/>
    </xf>
    <xf numFmtId="4" fontId="40" fillId="0" borderId="2" xfId="0" applyNumberFormat="1" applyFont="1" applyFill="1" applyBorder="1" applyAlignment="1" applyProtection="1">
      <alignment horizontal="center" vertical="top" wrapText="1"/>
      <protection locked="0"/>
    </xf>
    <xf numFmtId="0" fontId="2" fillId="0" borderId="2" xfId="1" applyFont="1" applyFill="1" applyBorder="1" applyAlignment="1" applyProtection="1">
      <alignment vertical="top" wrapText="1"/>
      <protection locked="0"/>
    </xf>
    <xf numFmtId="0" fontId="2" fillId="0" borderId="2" xfId="0" applyFont="1" applyFill="1" applyBorder="1" applyAlignment="1" applyProtection="1">
      <alignment horizontal="center" vertical="top"/>
      <protection locked="0"/>
    </xf>
    <xf numFmtId="0" fontId="25" fillId="0" borderId="2" xfId="0" applyFont="1" applyFill="1" applyBorder="1" applyAlignment="1" applyProtection="1">
      <alignment horizontal="center" vertical="top" wrapText="1"/>
      <protection locked="0"/>
    </xf>
    <xf numFmtId="0" fontId="10" fillId="0" borderId="2" xfId="0" applyFont="1" applyFill="1" applyBorder="1" applyAlignment="1" applyProtection="1">
      <alignment vertical="top" wrapText="1"/>
      <protection locked="0"/>
    </xf>
    <xf numFmtId="2" fontId="2" fillId="0" borderId="4" xfId="0" applyNumberFormat="1" applyFont="1" applyFill="1" applyBorder="1" applyAlignment="1" applyProtection="1">
      <alignment horizontal="center" vertical="top" wrapText="1"/>
      <protection locked="0"/>
    </xf>
    <xf numFmtId="0" fontId="45" fillId="0" borderId="2" xfId="0" applyFont="1" applyFill="1" applyBorder="1" applyAlignment="1" applyProtection="1">
      <alignment vertical="top" wrapText="1"/>
      <protection locked="0"/>
    </xf>
    <xf numFmtId="3" fontId="4" fillId="0" borderId="2" xfId="0" applyNumberFormat="1" applyFont="1" applyFill="1" applyBorder="1" applyAlignment="1" applyProtection="1">
      <alignment horizontal="center" vertical="top"/>
      <protection locked="0"/>
    </xf>
    <xf numFmtId="49" fontId="2" fillId="0" borderId="3" xfId="0" applyNumberFormat="1" applyFont="1" applyFill="1" applyBorder="1" applyAlignment="1" applyProtection="1">
      <alignment vertical="top" wrapText="1"/>
      <protection locked="0"/>
    </xf>
    <xf numFmtId="0" fontId="10" fillId="0" borderId="0" xfId="0" applyFont="1" applyFill="1" applyAlignment="1" applyProtection="1">
      <alignment vertical="top" wrapText="1"/>
      <protection locked="0"/>
    </xf>
    <xf numFmtId="0" fontId="2" fillId="0" borderId="3" xfId="0" applyFont="1" applyFill="1" applyBorder="1" applyAlignment="1" applyProtection="1">
      <alignment horizontal="left" vertical="top" wrapText="1"/>
      <protection locked="0"/>
    </xf>
    <xf numFmtId="0" fontId="27" fillId="0" borderId="2" xfId="0" applyFont="1" applyFill="1" applyBorder="1" applyAlignment="1" applyProtection="1">
      <alignment horizontal="left" vertical="top" wrapText="1"/>
      <protection locked="0"/>
    </xf>
    <xf numFmtId="0" fontId="24" fillId="0" borderId="2" xfId="0" applyFont="1" applyFill="1" applyBorder="1" applyAlignment="1" applyProtection="1">
      <alignment horizontal="left" vertical="top" wrapText="1"/>
      <protection locked="0"/>
    </xf>
    <xf numFmtId="0" fontId="37" fillId="0" borderId="3" xfId="1" applyFill="1" applyBorder="1" applyAlignment="1" applyProtection="1">
      <alignment vertical="top" wrapText="1"/>
      <protection locked="0"/>
    </xf>
    <xf numFmtId="0" fontId="2" fillId="0" borderId="3" xfId="0" applyFont="1" applyFill="1" applyBorder="1" applyAlignment="1" applyProtection="1">
      <alignment horizontal="center" vertical="top"/>
      <protection locked="0"/>
    </xf>
    <xf numFmtId="1" fontId="4" fillId="0" borderId="3" xfId="0" applyNumberFormat="1" applyFont="1" applyFill="1" applyBorder="1" applyAlignment="1" applyProtection="1">
      <alignment horizontal="center" vertical="top" wrapText="1"/>
      <protection locked="0"/>
    </xf>
    <xf numFmtId="4" fontId="4" fillId="0" borderId="3" xfId="0" applyNumberFormat="1" applyFont="1" applyFill="1" applyBorder="1" applyAlignment="1" applyProtection="1">
      <alignment horizontal="center" vertical="top" wrapText="1"/>
      <protection locked="0"/>
    </xf>
    <xf numFmtId="0" fontId="2" fillId="0" borderId="3" xfId="1" applyFont="1" applyFill="1" applyBorder="1" applyAlignment="1" applyProtection="1">
      <alignment vertical="top" wrapText="1"/>
      <protection locked="0"/>
    </xf>
    <xf numFmtId="0" fontId="40" fillId="0" borderId="2" xfId="0" applyFont="1" applyFill="1" applyBorder="1" applyAlignment="1" applyProtection="1">
      <alignment wrapText="1"/>
      <protection locked="0"/>
    </xf>
    <xf numFmtId="0" fontId="50" fillId="0" borderId="2" xfId="0" applyFont="1" applyFill="1" applyBorder="1" applyAlignment="1" applyProtection="1">
      <alignment vertical="top" wrapText="1"/>
      <protection locked="0"/>
    </xf>
    <xf numFmtId="0" fontId="5" fillId="0" borderId="2" xfId="1" applyFont="1" applyFill="1" applyBorder="1" applyAlignment="1" applyProtection="1">
      <alignment vertical="top" wrapText="1"/>
      <protection locked="0"/>
    </xf>
    <xf numFmtId="0" fontId="10" fillId="0" borderId="4" xfId="0" applyNumberFormat="1" applyFont="1" applyFill="1" applyBorder="1" applyAlignment="1" applyProtection="1">
      <alignment horizontal="center" vertical="top" wrapText="1"/>
      <protection locked="0"/>
    </xf>
    <xf numFmtId="0" fontId="59" fillId="0" borderId="0" xfId="0" applyFont="1" applyFill="1" applyAlignment="1" applyProtection="1">
      <alignment vertical="top"/>
      <protection locked="0"/>
    </xf>
    <xf numFmtId="0" fontId="59" fillId="0" borderId="2" xfId="0" applyFont="1" applyFill="1" applyBorder="1" applyAlignment="1" applyProtection="1">
      <alignment vertical="top"/>
      <protection locked="0"/>
    </xf>
    <xf numFmtId="49" fontId="2" fillId="0" borderId="2" xfId="0" applyNumberFormat="1" applyFont="1" applyFill="1" applyBorder="1" applyAlignment="1" applyProtection="1">
      <alignment vertical="top" wrapText="1"/>
      <protection locked="0"/>
    </xf>
    <xf numFmtId="0" fontId="10" fillId="0" borderId="2" xfId="0" applyNumberFormat="1" applyFont="1" applyFill="1" applyBorder="1" applyAlignment="1" applyProtection="1">
      <alignment horizontal="center" vertical="top" wrapText="1"/>
      <protection locked="0"/>
    </xf>
    <xf numFmtId="2" fontId="2" fillId="0" borderId="2" xfId="0" applyNumberFormat="1" applyFont="1" applyFill="1" applyBorder="1" applyAlignment="1" applyProtection="1">
      <alignment horizontal="center" vertical="top" wrapText="1"/>
      <protection locked="0"/>
    </xf>
    <xf numFmtId="49" fontId="2" fillId="0" borderId="3" xfId="0" applyNumberFormat="1" applyFont="1" applyFill="1" applyBorder="1" applyAlignment="1">
      <alignment vertical="top" wrapText="1"/>
    </xf>
    <xf numFmtId="0" fontId="10" fillId="0" borderId="4" xfId="0" applyFont="1" applyFill="1" applyBorder="1" applyAlignment="1">
      <alignment horizontal="center" vertical="top" wrapText="1"/>
    </xf>
    <xf numFmtId="0" fontId="2" fillId="0" borderId="4" xfId="0" applyFont="1" applyFill="1" applyBorder="1" applyAlignment="1">
      <alignment vertical="top" wrapText="1"/>
    </xf>
    <xf numFmtId="0" fontId="10" fillId="0" borderId="4" xfId="0" applyNumberFormat="1" applyFont="1" applyFill="1" applyBorder="1" applyAlignment="1">
      <alignment horizontal="center" vertical="top" wrapText="1"/>
    </xf>
    <xf numFmtId="2" fontId="2" fillId="0" borderId="4" xfId="0" applyNumberFormat="1" applyFont="1" applyFill="1" applyBorder="1" applyAlignment="1">
      <alignment horizontal="center" vertical="top" wrapText="1"/>
    </xf>
    <xf numFmtId="49" fontId="10" fillId="0" borderId="4" xfId="0" applyNumberFormat="1" applyFont="1" applyFill="1" applyBorder="1" applyAlignment="1">
      <alignment horizontal="center" vertical="top" wrapText="1"/>
    </xf>
    <xf numFmtId="0" fontId="2" fillId="0" borderId="2" xfId="0" applyFont="1" applyFill="1" applyBorder="1" applyAlignment="1">
      <alignment vertical="top" wrapText="1"/>
    </xf>
    <xf numFmtId="0" fontId="37" fillId="0" borderId="2" xfId="1" applyFill="1" applyBorder="1" applyAlignment="1" applyProtection="1">
      <alignment vertical="top" wrapText="1"/>
    </xf>
    <xf numFmtId="1" fontId="4" fillId="0" borderId="2" xfId="0" applyNumberFormat="1" applyFont="1" applyFill="1" applyBorder="1" applyAlignment="1">
      <alignment horizontal="center" vertical="top" wrapText="1"/>
    </xf>
    <xf numFmtId="4" fontId="4" fillId="0" borderId="3" xfId="0" applyNumberFormat="1" applyFont="1" applyFill="1" applyBorder="1" applyAlignment="1">
      <alignment horizontal="center" vertical="top" wrapText="1"/>
    </xf>
    <xf numFmtId="2" fontId="2" fillId="0" borderId="2" xfId="0" applyNumberFormat="1" applyFont="1" applyFill="1" applyBorder="1" applyAlignment="1" applyProtection="1">
      <alignment vertical="top"/>
      <protection locked="0"/>
    </xf>
    <xf numFmtId="1" fontId="2" fillId="0" borderId="2" xfId="0" applyNumberFormat="1" applyFont="1" applyFill="1" applyBorder="1" applyAlignment="1" applyProtection="1">
      <alignment horizontal="center" vertical="top"/>
      <protection locked="0"/>
    </xf>
    <xf numFmtId="0" fontId="42" fillId="0" borderId="2" xfId="0" applyFont="1" applyFill="1" applyBorder="1" applyAlignment="1" applyProtection="1">
      <alignment wrapText="1"/>
      <protection locked="0"/>
    </xf>
    <xf numFmtId="0" fontId="2" fillId="0" borderId="2" xfId="0" applyFont="1" applyFill="1" applyBorder="1" applyAlignment="1" applyProtection="1">
      <alignment wrapText="1"/>
      <protection locked="0"/>
    </xf>
    <xf numFmtId="0" fontId="4" fillId="0" borderId="2" xfId="0" applyFont="1" applyFill="1" applyBorder="1" applyAlignment="1" applyProtection="1">
      <alignment horizontal="left" vertical="top"/>
      <protection locked="0"/>
    </xf>
    <xf numFmtId="0" fontId="48" fillId="0" borderId="2" xfId="0" applyFont="1" applyFill="1" applyBorder="1" applyAlignment="1" applyProtection="1">
      <alignment vertical="top" wrapText="1"/>
      <protection locked="0"/>
    </xf>
    <xf numFmtId="0" fontId="49" fillId="0" borderId="2" xfId="0" applyFont="1" applyFill="1" applyBorder="1" applyAlignment="1" applyProtection="1">
      <alignment vertical="top" wrapText="1"/>
      <protection locked="0"/>
    </xf>
    <xf numFmtId="1" fontId="4" fillId="0" borderId="2" xfId="0" applyNumberFormat="1" applyFont="1" applyFill="1" applyBorder="1" applyAlignment="1" applyProtection="1">
      <alignment horizontal="left" vertical="top" wrapText="1"/>
      <protection locked="0"/>
    </xf>
    <xf numFmtId="4" fontId="4" fillId="0" borderId="2" xfId="0" applyNumberFormat="1" applyFont="1" applyFill="1" applyBorder="1" applyAlignment="1" applyProtection="1">
      <alignment horizontal="left" vertical="top" wrapText="1"/>
      <protection locked="0"/>
    </xf>
    <xf numFmtId="0" fontId="40" fillId="0" borderId="0" xfId="0" applyFont="1" applyFill="1" applyAlignment="1" applyProtection="1">
      <alignment wrapText="1"/>
      <protection locked="0"/>
    </xf>
    <xf numFmtId="0" fontId="40" fillId="0" borderId="2" xfId="0" applyNumberFormat="1" applyFont="1" applyFill="1" applyBorder="1" applyAlignment="1" applyProtection="1">
      <alignment horizontal="left" vertical="top" wrapText="1"/>
      <protection locked="0"/>
    </xf>
    <xf numFmtId="0" fontId="40" fillId="0" borderId="2" xfId="0" applyFont="1" applyFill="1" applyBorder="1" applyAlignment="1" applyProtection="1">
      <alignment horizontal="left" vertical="top" wrapText="1"/>
      <protection locked="0"/>
    </xf>
    <xf numFmtId="49" fontId="40" fillId="0" borderId="2" xfId="0" applyNumberFormat="1" applyFont="1" applyFill="1" applyBorder="1" applyAlignment="1" applyProtection="1">
      <alignment horizontal="left" vertical="top" wrapText="1"/>
      <protection locked="0"/>
    </xf>
    <xf numFmtId="1" fontId="4" fillId="0" borderId="3" xfId="0" applyNumberFormat="1" applyFont="1" applyFill="1" applyBorder="1" applyAlignment="1" applyProtection="1">
      <alignment vertical="top" wrapText="1"/>
      <protection locked="0"/>
    </xf>
    <xf numFmtId="49" fontId="2" fillId="0" borderId="2" xfId="0" applyNumberFormat="1" applyFont="1" applyFill="1" applyBorder="1" applyAlignment="1" applyProtection="1">
      <alignment wrapText="1"/>
      <protection locked="0"/>
    </xf>
    <xf numFmtId="0" fontId="57" fillId="0" borderId="2" xfId="0" applyFont="1" applyFill="1" applyBorder="1" applyAlignment="1" applyProtection="1">
      <alignment vertical="top" wrapText="1"/>
      <protection locked="0"/>
    </xf>
    <xf numFmtId="49" fontId="2" fillId="0" borderId="2" xfId="0" applyNumberFormat="1" applyFont="1" applyFill="1" applyBorder="1" applyAlignment="1" applyProtection="1">
      <alignment horizontal="left" vertical="top" wrapText="1"/>
      <protection locked="0"/>
    </xf>
    <xf numFmtId="0" fontId="0" fillId="0" borderId="2" xfId="0" applyFill="1" applyBorder="1" applyAlignment="1" applyProtection="1">
      <alignment wrapText="1"/>
      <protection locked="0"/>
    </xf>
    <xf numFmtId="0" fontId="52" fillId="0" borderId="2" xfId="0" applyFont="1" applyFill="1" applyBorder="1" applyAlignment="1" applyProtection="1">
      <alignment horizontal="left" vertical="center" wrapText="1"/>
      <protection locked="0"/>
    </xf>
    <xf numFmtId="14" fontId="10" fillId="0" borderId="4" xfId="0" applyNumberFormat="1" applyFont="1" applyFill="1" applyBorder="1" applyAlignment="1" applyProtection="1">
      <alignment horizontal="center" vertical="top" wrapText="1"/>
      <protection locked="0"/>
    </xf>
    <xf numFmtId="0" fontId="10" fillId="0" borderId="3" xfId="0" applyNumberFormat="1" applyFont="1" applyFill="1" applyBorder="1" applyAlignment="1" applyProtection="1">
      <alignment horizontal="center" vertical="top" wrapText="1"/>
      <protection locked="0"/>
    </xf>
    <xf numFmtId="0" fontId="42" fillId="0" borderId="2" xfId="0" applyFont="1" applyFill="1" applyBorder="1" applyAlignment="1" applyProtection="1">
      <alignment vertical="top" wrapText="1"/>
      <protection locked="0"/>
    </xf>
    <xf numFmtId="0" fontId="2" fillId="0" borderId="2" xfId="0" applyNumberFormat="1" applyFont="1" applyFill="1" applyBorder="1" applyAlignment="1" applyProtection="1">
      <alignment horizontal="left" vertical="top" wrapText="1"/>
      <protection locked="0"/>
    </xf>
    <xf numFmtId="0" fontId="4" fillId="0" borderId="2" xfId="0" applyFont="1" applyFill="1" applyBorder="1" applyAlignment="1" applyProtection="1">
      <alignment horizontal="center" vertical="top" wrapText="1"/>
      <protection locked="0"/>
    </xf>
    <xf numFmtId="0" fontId="2" fillId="0" borderId="2" xfId="0" applyNumberFormat="1" applyFont="1" applyFill="1" applyBorder="1" applyAlignment="1" applyProtection="1">
      <alignment vertical="top" wrapText="1"/>
      <protection locked="0"/>
    </xf>
    <xf numFmtId="0" fontId="10" fillId="0" borderId="0" xfId="0" applyFont="1" applyFill="1" applyAlignment="1" applyProtection="1">
      <alignment horizontal="center" vertical="top"/>
      <protection locked="0"/>
    </xf>
    <xf numFmtId="0" fontId="10" fillId="0" borderId="2" xfId="0" applyFont="1" applyFill="1" applyBorder="1" applyAlignment="1" applyProtection="1">
      <alignment horizontal="center" vertical="top"/>
      <protection locked="0"/>
    </xf>
    <xf numFmtId="4" fontId="7" fillId="0" borderId="2" xfId="0" applyNumberFormat="1" applyFont="1" applyFill="1" applyBorder="1" applyAlignment="1" applyProtection="1">
      <alignment horizontal="center" vertical="top"/>
      <protection locked="0"/>
    </xf>
    <xf numFmtId="0" fontId="2" fillId="0" borderId="2" xfId="0" applyFont="1" applyFill="1" applyBorder="1" applyAlignment="1">
      <alignment horizontal="center" vertical="top" wrapText="1"/>
    </xf>
    <xf numFmtId="0" fontId="4" fillId="0" borderId="2" xfId="0" applyFont="1" applyFill="1" applyBorder="1" applyAlignment="1">
      <alignment horizontal="center" vertical="top" wrapText="1"/>
    </xf>
    <xf numFmtId="4" fontId="4" fillId="0" borderId="2" xfId="0" applyNumberFormat="1" applyFont="1" applyFill="1" applyBorder="1" applyAlignment="1">
      <alignment horizontal="center" vertical="top" wrapText="1"/>
    </xf>
    <xf numFmtId="0" fontId="44" fillId="0" borderId="0" xfId="0" applyFont="1" applyFill="1" applyProtection="1">
      <protection locked="0"/>
    </xf>
    <xf numFmtId="0" fontId="47" fillId="0" borderId="7" xfId="0" applyFont="1" applyFill="1" applyBorder="1" applyAlignment="1" applyProtection="1">
      <alignment horizontal="left" vertical="center" wrapText="1" indent="1"/>
      <protection locked="0"/>
    </xf>
    <xf numFmtId="1" fontId="41" fillId="0" borderId="2" xfId="0" applyNumberFormat="1" applyFont="1" applyFill="1" applyBorder="1" applyAlignment="1" applyProtection="1">
      <alignment horizontal="center" vertical="top" wrapText="1"/>
      <protection locked="0"/>
    </xf>
    <xf numFmtId="4" fontId="41" fillId="0" borderId="2" xfId="0" applyNumberFormat="1" applyFont="1" applyFill="1" applyBorder="1" applyAlignment="1" applyProtection="1">
      <alignment horizontal="center" vertical="top" wrapText="1"/>
      <protection locked="0"/>
    </xf>
    <xf numFmtId="0" fontId="52" fillId="0" borderId="2" xfId="0" applyFont="1" applyFill="1" applyBorder="1" applyAlignment="1" applyProtection="1">
      <alignment vertical="top" wrapText="1"/>
      <protection locked="0"/>
    </xf>
    <xf numFmtId="0" fontId="52" fillId="0" borderId="2" xfId="0" applyFont="1" applyFill="1" applyBorder="1" applyAlignment="1" applyProtection="1">
      <alignment horizontal="left" vertical="top" wrapText="1"/>
      <protection locked="0"/>
    </xf>
    <xf numFmtId="0" fontId="54" fillId="0" borderId="0" xfId="0" applyFont="1" applyFill="1" applyAlignment="1" applyProtection="1">
      <alignment horizontal="left" vertical="center" wrapText="1" indent="1"/>
      <protection locked="0"/>
    </xf>
    <xf numFmtId="0" fontId="55" fillId="0" borderId="0" xfId="0" applyFont="1" applyFill="1" applyAlignment="1" applyProtection="1">
      <alignment vertical="top" wrapText="1"/>
      <protection locked="0"/>
    </xf>
    <xf numFmtId="0" fontId="10" fillId="0" borderId="2" xfId="0" applyFont="1" applyFill="1" applyBorder="1" applyAlignment="1" applyProtection="1">
      <alignment horizontal="left" vertical="top" wrapText="1"/>
      <protection locked="0"/>
    </xf>
    <xf numFmtId="0" fontId="46" fillId="0" borderId="2" xfId="1" applyFont="1" applyFill="1" applyBorder="1" applyAlignment="1" applyProtection="1">
      <alignment horizontal="center" vertical="top" wrapText="1"/>
      <protection locked="0"/>
    </xf>
    <xf numFmtId="0" fontId="37" fillId="0" borderId="0" xfId="1" applyFill="1" applyAlignment="1" applyProtection="1">
      <alignment vertical="top" wrapText="1"/>
      <protection locked="0"/>
    </xf>
    <xf numFmtId="0" fontId="37" fillId="0" borderId="0" xfId="1" applyFill="1" applyAlignment="1" applyProtection="1">
      <alignment vertical="center" wrapText="1"/>
      <protection locked="0"/>
    </xf>
    <xf numFmtId="0" fontId="2" fillId="0" borderId="1" xfId="2" applyFont="1" applyFill="1" applyBorder="1" applyAlignment="1" applyProtection="1">
      <alignment vertical="top" wrapText="1"/>
      <protection locked="0"/>
    </xf>
    <xf numFmtId="0" fontId="2" fillId="0" borderId="1" xfId="2" applyFont="1" applyFill="1" applyBorder="1" applyAlignment="1" applyProtection="1">
      <alignment horizontal="left" vertical="top" wrapText="1"/>
      <protection locked="0"/>
    </xf>
    <xf numFmtId="0" fontId="2" fillId="0" borderId="1" xfId="2" applyFont="1" applyFill="1" applyBorder="1" applyAlignment="1" applyProtection="1">
      <alignment horizontal="center" vertical="top" wrapText="1"/>
      <protection locked="0"/>
    </xf>
    <xf numFmtId="1" fontId="4" fillId="0" borderId="1" xfId="2" applyNumberFormat="1" applyFont="1" applyFill="1" applyBorder="1" applyAlignment="1" applyProtection="1">
      <alignment horizontal="center" vertical="top" wrapText="1"/>
      <protection locked="0"/>
    </xf>
    <xf numFmtId="4" fontId="4" fillId="0" borderId="1" xfId="2" applyNumberFormat="1" applyFont="1" applyFill="1" applyBorder="1" applyAlignment="1" applyProtection="1">
      <alignment horizontal="center" vertical="top" wrapText="1"/>
      <protection locked="0"/>
    </xf>
    <xf numFmtId="0" fontId="37" fillId="0" borderId="2" xfId="1" applyFill="1" applyBorder="1" applyAlignment="1" applyProtection="1">
      <alignment vertical="top"/>
      <protection locked="0"/>
    </xf>
    <xf numFmtId="0" fontId="0" fillId="0" borderId="2" xfId="0" applyFill="1" applyBorder="1" applyAlignment="1" applyProtection="1">
      <alignment vertical="top"/>
      <protection locked="0"/>
    </xf>
    <xf numFmtId="2" fontId="10" fillId="0" borderId="2" xfId="0" applyNumberFormat="1" applyFont="1" applyFill="1" applyBorder="1" applyAlignment="1" applyProtection="1">
      <alignment vertical="top" wrapText="1"/>
      <protection locked="0"/>
    </xf>
    <xf numFmtId="0" fontId="40" fillId="0" borderId="2" xfId="0" applyFont="1" applyFill="1" applyBorder="1" applyAlignment="1" applyProtection="1">
      <alignment vertical="center" wrapText="1"/>
      <protection locked="0"/>
    </xf>
    <xf numFmtId="0" fontId="2" fillId="0" borderId="2" xfId="0" applyFont="1" applyFill="1" applyBorder="1" applyAlignment="1" applyProtection="1">
      <alignment horizontal="left" vertical="center" wrapText="1"/>
      <protection locked="0"/>
    </xf>
    <xf numFmtId="2" fontId="2" fillId="0" borderId="2" xfId="0" applyNumberFormat="1" applyFont="1" applyFill="1" applyBorder="1" applyAlignment="1" applyProtection="1">
      <alignment vertical="top" wrapText="1"/>
      <protection locked="0"/>
    </xf>
    <xf numFmtId="0" fontId="36" fillId="0" borderId="2" xfId="1" applyFont="1" applyFill="1" applyBorder="1" applyAlignment="1" applyProtection="1">
      <alignment wrapText="1"/>
      <protection locked="0"/>
    </xf>
    <xf numFmtId="0" fontId="36" fillId="0" borderId="2" xfId="1" applyFont="1" applyFill="1" applyBorder="1" applyAlignment="1" applyProtection="1">
      <alignment vertical="top" wrapText="1"/>
      <protection locked="0"/>
    </xf>
    <xf numFmtId="0" fontId="2" fillId="0" borderId="2" xfId="0" applyFont="1" applyFill="1" applyBorder="1" applyAlignment="1">
      <alignment horizontal="left" vertical="top" wrapText="1"/>
    </xf>
    <xf numFmtId="0" fontId="37" fillId="0" borderId="2" xfId="1" applyFill="1" applyBorder="1" applyAlignment="1" applyProtection="1">
      <alignment horizontal="center" vertical="top" wrapText="1"/>
    </xf>
    <xf numFmtId="2" fontId="25" fillId="0" borderId="2" xfId="0" applyNumberFormat="1" applyFont="1" applyFill="1" applyBorder="1" applyAlignment="1" applyProtection="1">
      <alignment horizontal="center" vertical="top" wrapText="1"/>
      <protection locked="0"/>
    </xf>
    <xf numFmtId="0" fontId="2" fillId="0" borderId="2" xfId="1" applyFont="1" applyFill="1" applyBorder="1" applyAlignment="1" applyProtection="1">
      <alignment horizontal="center" vertical="top" wrapText="1"/>
      <protection locked="0"/>
    </xf>
    <xf numFmtId="0" fontId="37" fillId="0" borderId="2" xfId="1" applyFill="1" applyBorder="1" applyAlignment="1" applyProtection="1">
      <alignment horizontal="left" vertical="top" wrapText="1"/>
      <protection locked="0"/>
    </xf>
    <xf numFmtId="14" fontId="2" fillId="0" borderId="2" xfId="0" applyNumberFormat="1" applyFont="1" applyFill="1" applyBorder="1" applyAlignment="1" applyProtection="1">
      <alignment horizontal="center" vertical="top" wrapText="1"/>
      <protection locked="0"/>
    </xf>
    <xf numFmtId="0" fontId="2" fillId="0" borderId="0" xfId="0" applyFont="1" applyFill="1" applyAlignment="1" applyProtection="1">
      <alignment wrapText="1"/>
      <protection locked="0"/>
    </xf>
    <xf numFmtId="0" fontId="2" fillId="0" borderId="2" xfId="0" applyFont="1" applyFill="1" applyBorder="1" applyAlignment="1" applyProtection="1">
      <alignment horizontal="center" vertical="center" wrapText="1"/>
      <protection locked="0"/>
    </xf>
    <xf numFmtId="0" fontId="2" fillId="0" borderId="2" xfId="1" applyFont="1" applyFill="1" applyBorder="1" applyAlignment="1" applyProtection="1">
      <alignment horizontal="center" vertical="center" wrapText="1"/>
      <protection locked="0"/>
    </xf>
    <xf numFmtId="0" fontId="46" fillId="0" borderId="2" xfId="1" applyFont="1" applyFill="1" applyBorder="1" applyAlignment="1" applyProtection="1">
      <alignment horizontal="center" vertical="center" wrapText="1"/>
      <protection locked="0"/>
    </xf>
    <xf numFmtId="3" fontId="4" fillId="0" borderId="2" xfId="0" applyNumberFormat="1" applyFont="1" applyFill="1" applyBorder="1" applyAlignment="1" applyProtection="1">
      <alignment horizontal="center" vertical="center" wrapText="1"/>
      <protection locked="0"/>
    </xf>
    <xf numFmtId="2" fontId="4" fillId="0" borderId="2" xfId="0" applyNumberFormat="1" applyFont="1" applyFill="1" applyBorder="1" applyAlignment="1" applyProtection="1">
      <alignment horizontal="center" vertical="center" wrapText="1"/>
      <protection locked="0"/>
    </xf>
    <xf numFmtId="0" fontId="46" fillId="0" borderId="2" xfId="1" applyFont="1" applyFill="1" applyBorder="1" applyAlignment="1" applyProtection="1">
      <alignment vertical="top" wrapText="1"/>
      <protection locked="0"/>
    </xf>
    <xf numFmtId="0" fontId="42" fillId="0" borderId="2" xfId="0" applyFont="1" applyFill="1" applyBorder="1" applyAlignment="1" applyProtection="1">
      <alignment horizontal="center" vertical="top" wrapText="1"/>
      <protection locked="0"/>
    </xf>
    <xf numFmtId="0" fontId="10" fillId="0" borderId="0" xfId="0" applyFont="1" applyFill="1" applyAlignment="1" applyProtection="1">
      <alignment horizontal="center" vertical="top" wrapText="1"/>
      <protection locked="0"/>
    </xf>
    <xf numFmtId="49" fontId="37" fillId="0" borderId="2" xfId="1" applyNumberFormat="1" applyFill="1" applyBorder="1" applyAlignment="1" applyProtection="1">
      <alignment horizontal="center" vertical="top" wrapText="1"/>
      <protection locked="0"/>
    </xf>
    <xf numFmtId="164" fontId="2" fillId="0" borderId="2" xfId="0" applyNumberFormat="1" applyFont="1" applyFill="1" applyBorder="1" applyAlignment="1" applyProtection="1">
      <alignment horizontal="center" vertical="top" wrapText="1"/>
      <protection locked="0"/>
    </xf>
    <xf numFmtId="15" fontId="2" fillId="0" borderId="2" xfId="0" applyNumberFormat="1" applyFont="1" applyFill="1" applyBorder="1" applyAlignment="1" applyProtection="1">
      <alignment horizontal="center" vertical="top" wrapText="1"/>
      <protection locked="0"/>
    </xf>
    <xf numFmtId="4" fontId="24" fillId="0" borderId="2" xfId="0" applyNumberFormat="1" applyFont="1" applyFill="1" applyBorder="1" applyAlignment="1" applyProtection="1">
      <alignment horizontal="right" vertical="top" wrapText="1"/>
      <protection locked="0"/>
    </xf>
    <xf numFmtId="15" fontId="2" fillId="0" borderId="2" xfId="0" applyNumberFormat="1" applyFont="1" applyFill="1" applyBorder="1" applyAlignment="1">
      <alignment vertical="top" wrapText="1"/>
    </xf>
    <xf numFmtId="0" fontId="4" fillId="0" borderId="2" xfId="0" applyFont="1" applyFill="1" applyBorder="1" applyAlignment="1">
      <alignment horizontal="center" vertical="top"/>
    </xf>
    <xf numFmtId="17" fontId="2" fillId="0" borderId="2" xfId="0" applyNumberFormat="1" applyFont="1" applyFill="1" applyBorder="1" applyAlignment="1" applyProtection="1">
      <alignment vertical="top" wrapText="1"/>
      <protection locked="0"/>
    </xf>
    <xf numFmtId="3" fontId="4" fillId="0" borderId="2" xfId="0" applyNumberFormat="1" applyFont="1" applyFill="1" applyBorder="1" applyAlignment="1" applyProtection="1">
      <alignment vertical="top"/>
      <protection locked="0"/>
    </xf>
    <xf numFmtId="4" fontId="4" fillId="0" borderId="2" xfId="0" applyNumberFormat="1" applyFont="1" applyFill="1" applyBorder="1" applyAlignment="1" applyProtection="1">
      <alignment vertical="top" wrapText="1"/>
      <protection locked="0"/>
    </xf>
    <xf numFmtId="0" fontId="56" fillId="0" borderId="2" xfId="0" applyFont="1" applyFill="1" applyBorder="1" applyAlignment="1" applyProtection="1">
      <alignment horizontal="left" vertical="top" wrapText="1"/>
      <protection locked="0"/>
    </xf>
    <xf numFmtId="17" fontId="2" fillId="0" borderId="2" xfId="0" applyNumberFormat="1" applyFont="1" applyFill="1" applyBorder="1" applyAlignment="1" applyProtection="1">
      <alignment horizontal="left" vertical="top" wrapText="1"/>
      <protection locked="0"/>
    </xf>
    <xf numFmtId="3" fontId="4" fillId="0" borderId="2" xfId="0" applyNumberFormat="1" applyFont="1" applyFill="1" applyBorder="1" applyAlignment="1" applyProtection="1">
      <alignment horizontal="right" vertical="top"/>
      <protection locked="0"/>
    </xf>
    <xf numFmtId="4" fontId="4" fillId="0" borderId="2" xfId="0" applyNumberFormat="1" applyFont="1" applyFill="1" applyBorder="1" applyAlignment="1" applyProtection="1">
      <alignment horizontal="right" vertical="top" wrapText="1"/>
      <protection locked="0"/>
    </xf>
    <xf numFmtId="0" fontId="52" fillId="0" borderId="2" xfId="0" applyFont="1" applyFill="1" applyBorder="1" applyAlignment="1" applyProtection="1">
      <alignment wrapText="1"/>
      <protection locked="0"/>
    </xf>
    <xf numFmtId="0" fontId="0" fillId="0" borderId="2"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40" fillId="0" borderId="0" xfId="0" applyFont="1" applyFill="1" applyBorder="1" applyAlignment="1" applyProtection="1">
      <alignment horizontal="left" vertical="top" wrapText="1"/>
      <protection locked="0"/>
    </xf>
    <xf numFmtId="0" fontId="52" fillId="0" borderId="0" xfId="0" applyFont="1" applyFill="1" applyBorder="1" applyAlignment="1" applyProtection="1">
      <alignment wrapText="1"/>
      <protection locked="0"/>
    </xf>
    <xf numFmtId="0" fontId="2" fillId="0" borderId="0" xfId="0" applyFont="1" applyFill="1" applyBorder="1" applyAlignment="1" applyProtection="1">
      <alignment horizontal="left" vertical="top" wrapText="1"/>
      <protection locked="0"/>
    </xf>
    <xf numFmtId="17" fontId="2" fillId="0" borderId="0" xfId="0" applyNumberFormat="1" applyFont="1" applyFill="1" applyBorder="1" applyAlignment="1" applyProtection="1">
      <alignment horizontal="left" vertical="top" wrapText="1"/>
      <protection locked="0"/>
    </xf>
    <xf numFmtId="3" fontId="4" fillId="0" borderId="0" xfId="0" applyNumberFormat="1" applyFont="1" applyFill="1" applyBorder="1" applyAlignment="1" applyProtection="1">
      <alignment horizontal="right" vertical="top"/>
      <protection locked="0"/>
    </xf>
    <xf numFmtId="4" fontId="4" fillId="0" borderId="0" xfId="0" applyNumberFormat="1" applyFont="1" applyFill="1" applyBorder="1" applyAlignment="1" applyProtection="1">
      <alignment horizontal="right" vertical="top" wrapText="1"/>
      <protection locked="0"/>
    </xf>
    <xf numFmtId="0" fontId="40" fillId="0" borderId="0" xfId="0" applyFont="1" applyFill="1" applyAlignment="1" applyProtection="1">
      <alignment horizontal="justify" vertical="center"/>
      <protection locked="0"/>
    </xf>
    <xf numFmtId="0" fontId="42" fillId="0" borderId="6" xfId="0" applyFont="1" applyFill="1" applyBorder="1" applyAlignment="1" applyProtection="1">
      <alignment vertical="top" wrapText="1"/>
      <protection locked="0"/>
    </xf>
    <xf numFmtId="0" fontId="42" fillId="0" borderId="6" xfId="0" applyFont="1" applyFill="1" applyBorder="1" applyAlignment="1" applyProtection="1">
      <alignment horizontal="right" vertical="top" wrapText="1"/>
      <protection locked="0"/>
    </xf>
    <xf numFmtId="0" fontId="42" fillId="0" borderId="6" xfId="0" applyFont="1" applyFill="1" applyBorder="1" applyAlignment="1" applyProtection="1">
      <alignment horizontal="center" vertical="top" wrapText="1"/>
      <protection locked="0"/>
    </xf>
    <xf numFmtId="2" fontId="43" fillId="0" borderId="6" xfId="0" applyNumberFormat="1" applyFont="1" applyFill="1" applyBorder="1" applyAlignment="1" applyProtection="1">
      <alignment horizontal="center" vertical="top" wrapText="1"/>
      <protection locked="0"/>
    </xf>
    <xf numFmtId="0" fontId="42" fillId="0" borderId="2" xfId="0" applyNumberFormat="1" applyFont="1" applyFill="1" applyBorder="1" applyAlignment="1" applyProtection="1">
      <alignment horizontal="right" vertical="top" wrapText="1"/>
      <protection locked="0"/>
    </xf>
    <xf numFmtId="0" fontId="42" fillId="0" borderId="2" xfId="0" applyFont="1" applyFill="1" applyBorder="1" applyAlignment="1" applyProtection="1">
      <alignment horizontal="right" vertical="top" wrapText="1"/>
      <protection locked="0"/>
    </xf>
    <xf numFmtId="2" fontId="43" fillId="0" borderId="2" xfId="0" applyNumberFormat="1" applyFont="1" applyFill="1" applyBorder="1" applyAlignment="1" applyProtection="1">
      <alignment horizontal="center" vertical="top" wrapText="1"/>
      <protection locked="0"/>
    </xf>
    <xf numFmtId="0" fontId="2" fillId="0" borderId="6" xfId="0" applyFont="1" applyFill="1" applyBorder="1" applyAlignment="1" applyProtection="1">
      <alignment vertical="top" wrapText="1"/>
      <protection locked="0"/>
    </xf>
    <xf numFmtId="0" fontId="46" fillId="0" borderId="6" xfId="1" applyFont="1" applyFill="1" applyBorder="1" applyAlignment="1" applyProtection="1">
      <alignment horizontal="center" vertical="top" wrapText="1"/>
      <protection locked="0"/>
    </xf>
    <xf numFmtId="0" fontId="2" fillId="0" borderId="6" xfId="0" applyFont="1" applyFill="1" applyBorder="1" applyAlignment="1" applyProtection="1">
      <alignment horizontal="center" vertical="top" wrapText="1"/>
      <protection locked="0"/>
    </xf>
    <xf numFmtId="2" fontId="4" fillId="0" borderId="6" xfId="0" applyNumberFormat="1" applyFont="1" applyFill="1" applyBorder="1" applyAlignment="1" applyProtection="1">
      <alignment horizontal="center" vertical="top" wrapText="1"/>
      <protection locked="0"/>
    </xf>
    <xf numFmtId="0" fontId="43" fillId="0" borderId="2" xfId="0" applyFont="1" applyFill="1" applyBorder="1" applyAlignment="1" applyProtection="1">
      <alignment horizontal="center" vertical="top" wrapText="1"/>
      <protection locked="0"/>
    </xf>
    <xf numFmtId="0" fontId="51" fillId="0" borderId="2" xfId="1" applyFont="1" applyFill="1" applyBorder="1" applyAlignment="1" applyProtection="1">
      <alignment vertical="top" wrapText="1"/>
      <protection locked="0"/>
    </xf>
    <xf numFmtId="0" fontId="2" fillId="11" borderId="2" xfId="0" applyFont="1" applyFill="1" applyBorder="1" applyAlignment="1" applyProtection="1">
      <alignment horizontal="left" vertical="top" wrapText="1"/>
      <protection locked="0"/>
    </xf>
    <xf numFmtId="0" fontId="37" fillId="11" borderId="2" xfId="1" applyFill="1" applyBorder="1" applyAlignment="1" applyProtection="1">
      <alignment horizontal="center" vertical="top" wrapText="1"/>
      <protection locked="0"/>
    </xf>
    <xf numFmtId="0" fontId="10" fillId="11" borderId="4" xfId="0" applyFont="1" applyFill="1" applyBorder="1" applyAlignment="1" applyProtection="1">
      <alignment horizontal="center" vertical="center" wrapText="1"/>
      <protection locked="0"/>
    </xf>
    <xf numFmtId="4" fontId="4" fillId="11" borderId="2" xfId="0" applyNumberFormat="1" applyFont="1" applyFill="1" applyBorder="1" applyAlignment="1" applyProtection="1">
      <alignment horizontal="center" vertical="top" wrapText="1"/>
      <protection locked="0"/>
    </xf>
    <xf numFmtId="0" fontId="37" fillId="11" borderId="2" xfId="1" applyFill="1" applyBorder="1" applyAlignment="1" applyProtection="1">
      <alignment horizontal="left" vertical="top" wrapText="1"/>
      <protection locked="0"/>
    </xf>
    <xf numFmtId="14" fontId="2" fillId="11" borderId="2" xfId="0" applyNumberFormat="1" applyFont="1" applyFill="1" applyBorder="1" applyAlignment="1" applyProtection="1">
      <alignment horizontal="center" vertical="top" wrapText="1"/>
      <protection locked="0"/>
    </xf>
    <xf numFmtId="3" fontId="2" fillId="11" borderId="2" xfId="0" applyNumberFormat="1" applyFont="1" applyFill="1" applyBorder="1" applyAlignment="1" applyProtection="1">
      <alignment horizontal="center" vertical="top" wrapText="1"/>
      <protection locked="0"/>
    </xf>
    <xf numFmtId="2" fontId="2" fillId="11" borderId="2" xfId="0" applyNumberFormat="1" applyFont="1" applyFill="1" applyBorder="1" applyAlignment="1" applyProtection="1">
      <alignment horizontal="center" vertical="top" wrapText="1"/>
      <protection locked="0"/>
    </xf>
    <xf numFmtId="17" fontId="2" fillId="11" borderId="2" xfId="0" applyNumberFormat="1" applyFont="1" applyFill="1" applyBorder="1" applyAlignment="1" applyProtection="1">
      <alignment horizontal="center" vertical="top" wrapText="1"/>
      <protection locked="0"/>
    </xf>
    <xf numFmtId="0" fontId="40" fillId="11" borderId="0" xfId="0" applyFont="1" applyFill="1" applyAlignment="1" applyProtection="1">
      <alignment vertical="top" wrapText="1"/>
      <protection locked="0"/>
    </xf>
    <xf numFmtId="0" fontId="2" fillId="11" borderId="6" xfId="0" applyFont="1" applyFill="1" applyBorder="1" applyAlignment="1" applyProtection="1">
      <alignment vertical="top" wrapText="1"/>
      <protection locked="0"/>
    </xf>
    <xf numFmtId="0" fontId="42" fillId="11" borderId="2" xfId="0" applyFont="1" applyFill="1" applyBorder="1" applyAlignment="1" applyProtection="1">
      <alignment vertical="top" wrapText="1"/>
      <protection locked="0"/>
    </xf>
    <xf numFmtId="0" fontId="2" fillId="11" borderId="6" xfId="0" applyFont="1" applyFill="1" applyBorder="1" applyAlignment="1" applyProtection="1">
      <alignment horizontal="center" vertical="top" wrapText="1"/>
      <protection locked="0"/>
    </xf>
    <xf numFmtId="2" fontId="4" fillId="11" borderId="6" xfId="0" applyNumberFormat="1" applyFont="1" applyFill="1" applyBorder="1" applyAlignment="1" applyProtection="1">
      <alignment horizontal="center" vertical="top" wrapText="1"/>
      <protection locked="0"/>
    </xf>
    <xf numFmtId="0" fontId="46" fillId="11" borderId="2" xfId="1" applyFont="1" applyFill="1" applyBorder="1" applyAlignment="1" applyProtection="1">
      <alignment vertical="top" wrapText="1"/>
      <protection locked="0"/>
    </xf>
    <xf numFmtId="0" fontId="42" fillId="11" borderId="2" xfId="0" applyFont="1" applyFill="1" applyBorder="1" applyAlignment="1" applyProtection="1">
      <alignment horizontal="center" vertical="top" wrapText="1"/>
      <protection locked="0"/>
    </xf>
    <xf numFmtId="0" fontId="10" fillId="11" borderId="0" xfId="0" applyFont="1" applyFill="1" applyProtection="1">
      <protection locked="0"/>
    </xf>
    <xf numFmtId="49" fontId="2" fillId="0" borderId="3" xfId="0" applyNumberFormat="1" applyFont="1" applyBorder="1" applyAlignment="1">
      <alignment vertical="top" wrapText="1"/>
    </xf>
    <xf numFmtId="0" fontId="10" fillId="0" borderId="2" xfId="0" applyFont="1" applyBorder="1" applyAlignment="1">
      <alignment vertical="top" wrapText="1"/>
    </xf>
    <xf numFmtId="0" fontId="10" fillId="0" borderId="4" xfId="0" applyNumberFormat="1" applyFont="1" applyBorder="1" applyAlignment="1">
      <alignment horizontal="center" vertical="top" wrapText="1"/>
    </xf>
    <xf numFmtId="2" fontId="2" fillId="0" borderId="4" xfId="0" applyNumberFormat="1" applyFont="1" applyBorder="1" applyAlignment="1">
      <alignment horizontal="center" vertical="top" wrapText="1"/>
    </xf>
    <xf numFmtId="0" fontId="2" fillId="0" borderId="2" xfId="0" applyFont="1" applyBorder="1" applyAlignment="1">
      <alignment vertical="top" wrapText="1"/>
    </xf>
    <xf numFmtId="0" fontId="2" fillId="3" borderId="2" xfId="0" applyFont="1" applyFill="1" applyBorder="1" applyAlignment="1">
      <alignment vertical="top" wrapText="1"/>
    </xf>
    <xf numFmtId="0" fontId="2" fillId="0" borderId="2" xfId="0" applyFont="1" applyBorder="1" applyAlignment="1">
      <alignment horizontal="center" vertical="top" wrapText="1"/>
    </xf>
    <xf numFmtId="4" fontId="4" fillId="0" borderId="2" xfId="0" applyNumberFormat="1" applyFont="1" applyBorder="1" applyAlignment="1">
      <alignment horizontal="center" vertical="top" wrapText="1"/>
    </xf>
    <xf numFmtId="0" fontId="2" fillId="9" borderId="2" xfId="0" applyFont="1" applyFill="1" applyBorder="1" applyAlignment="1">
      <alignment vertical="top" wrapText="1"/>
    </xf>
    <xf numFmtId="0" fontId="2" fillId="0" borderId="2" xfId="0" applyFont="1" applyBorder="1" applyAlignment="1">
      <alignment horizontal="left" vertical="top" wrapText="1"/>
    </xf>
    <xf numFmtId="0" fontId="2" fillId="0" borderId="4" xfId="0" applyFont="1" applyBorder="1" applyAlignment="1">
      <alignment vertical="top" wrapText="1"/>
    </xf>
    <xf numFmtId="0" fontId="2" fillId="0" borderId="2" xfId="1" applyFont="1" applyBorder="1" applyAlignment="1" applyProtection="1">
      <alignment vertical="top" wrapText="1"/>
    </xf>
    <xf numFmtId="0" fontId="2" fillId="0" borderId="2" xfId="0" applyFont="1" applyBorder="1" applyAlignment="1">
      <alignment horizontal="center" vertical="top"/>
    </xf>
    <xf numFmtId="0" fontId="4" fillId="0" borderId="2" xfId="0" applyFont="1" applyBorder="1" applyAlignment="1">
      <alignment horizontal="center" vertical="top"/>
    </xf>
    <xf numFmtId="0" fontId="25" fillId="0" borderId="2" xfId="0" applyFont="1" applyBorder="1" applyAlignment="1">
      <alignment horizontal="center" vertical="top" wrapText="1"/>
    </xf>
    <xf numFmtId="49" fontId="2" fillId="0" borderId="2" xfId="0" applyNumberFormat="1" applyFont="1" applyBorder="1" applyAlignment="1">
      <alignment vertical="top" wrapText="1"/>
    </xf>
    <xf numFmtId="0" fontId="10" fillId="0" borderId="2" xfId="0" applyFont="1" applyBorder="1" applyAlignment="1">
      <alignment horizontal="center" vertical="top" wrapText="1"/>
    </xf>
    <xf numFmtId="2" fontId="2" fillId="0" borderId="2" xfId="0" applyNumberFormat="1" applyFont="1" applyBorder="1" applyAlignment="1">
      <alignment horizontal="center" vertical="top" wrapText="1"/>
    </xf>
    <xf numFmtId="49" fontId="10" fillId="0" borderId="2" xfId="0" applyNumberFormat="1" applyFont="1" applyBorder="1" applyAlignment="1">
      <alignment horizontal="center" vertical="top" wrapText="1"/>
    </xf>
    <xf numFmtId="1" fontId="4" fillId="0" borderId="2" xfId="0" applyNumberFormat="1" applyFont="1" applyBorder="1" applyAlignment="1">
      <alignment horizontal="center" vertical="top" wrapText="1"/>
    </xf>
    <xf numFmtId="0" fontId="37" fillId="0" borderId="0" xfId="1" applyFill="1" applyAlignment="1" applyProtection="1">
      <alignment vertical="top" wrapText="1"/>
    </xf>
    <xf numFmtId="0" fontId="49" fillId="0" borderId="2" xfId="0" applyFont="1" applyBorder="1" applyAlignment="1">
      <alignment vertical="top" wrapText="1"/>
    </xf>
    <xf numFmtId="0" fontId="37" fillId="0" borderId="2" xfId="1" applyBorder="1" applyAlignment="1" applyProtection="1">
      <alignment vertical="top" wrapText="1"/>
    </xf>
    <xf numFmtId="0" fontId="10" fillId="0" borderId="2" xfId="0" applyFont="1" applyBorder="1" applyAlignment="1">
      <alignment wrapText="1"/>
    </xf>
    <xf numFmtId="0" fontId="10" fillId="0" borderId="2" xfId="0" applyFont="1" applyBorder="1"/>
    <xf numFmtId="0" fontId="2" fillId="0" borderId="2" xfId="0" applyFont="1" applyBorder="1"/>
    <xf numFmtId="0" fontId="2" fillId="9" borderId="2" xfId="0" applyFont="1" applyFill="1" applyBorder="1" applyAlignment="1">
      <alignment horizontal="center" vertical="top" wrapText="1"/>
    </xf>
    <xf numFmtId="0" fontId="10" fillId="0" borderId="3" xfId="0" applyFont="1" applyBorder="1" applyAlignment="1">
      <alignment vertical="top" wrapText="1"/>
    </xf>
    <xf numFmtId="49" fontId="2" fillId="0" borderId="2" xfId="0" applyNumberFormat="1" applyFont="1" applyBorder="1" applyAlignment="1">
      <alignment horizontal="center" vertical="top" wrapText="1"/>
    </xf>
    <xf numFmtId="0" fontId="5" fillId="0" borderId="2" xfId="1" applyFont="1" applyBorder="1" applyAlignment="1" applyProtection="1">
      <alignment vertical="top" wrapText="1"/>
    </xf>
    <xf numFmtId="0" fontId="2" fillId="0" borderId="2" xfId="0" applyFont="1" applyBorder="1" applyAlignment="1">
      <alignment vertical="top"/>
    </xf>
    <xf numFmtId="0" fontId="37" fillId="0" borderId="2" xfId="1" applyBorder="1" applyAlignment="1" applyProtection="1">
      <alignment horizontal="center" vertical="top" wrapText="1"/>
    </xf>
    <xf numFmtId="0" fontId="40" fillId="0" borderId="3" xfId="0" applyFont="1" applyBorder="1" applyAlignment="1">
      <alignment vertical="top" wrapText="1"/>
    </xf>
    <xf numFmtId="0" fontId="40" fillId="0" borderId="4" xfId="0" applyFont="1" applyBorder="1" applyAlignment="1">
      <alignment horizontal="center" vertical="top" wrapText="1"/>
    </xf>
    <xf numFmtId="0" fontId="40" fillId="0" borderId="3" xfId="0" applyFont="1" applyBorder="1" applyAlignment="1">
      <alignment horizontal="center" vertical="top" wrapText="1"/>
    </xf>
    <xf numFmtId="16" fontId="10" fillId="0" borderId="0" xfId="0" quotePrefix="1" applyNumberFormat="1" applyFont="1" applyAlignment="1">
      <alignment horizontal="center" vertical="top"/>
    </xf>
    <xf numFmtId="0" fontId="37" fillId="0" borderId="4" xfId="1" applyBorder="1" applyAlignment="1" applyProtection="1">
      <alignment horizontal="center" vertical="top" wrapText="1"/>
    </xf>
    <xf numFmtId="0" fontId="40" fillId="0" borderId="4" xfId="0" applyFont="1" applyBorder="1" applyAlignment="1">
      <alignment vertical="top" wrapText="1"/>
    </xf>
    <xf numFmtId="0" fontId="36" fillId="0" borderId="0" xfId="1" applyFont="1" applyAlignment="1" applyProtection="1">
      <alignment vertical="top" wrapText="1"/>
    </xf>
    <xf numFmtId="0" fontId="66" fillId="0" borderId="2" xfId="0" applyFont="1" applyBorder="1" applyAlignment="1">
      <alignment vertical="top" wrapText="1"/>
    </xf>
    <xf numFmtId="0" fontId="10" fillId="0" borderId="4" xfId="0" applyFont="1" applyFill="1" applyBorder="1" applyAlignment="1" applyProtection="1">
      <alignment vertical="top" wrapText="1"/>
      <protection locked="0"/>
    </xf>
    <xf numFmtId="0" fontId="40" fillId="0" borderId="3" xfId="0" applyNumberFormat="1" applyFont="1" applyFill="1" applyBorder="1" applyAlignment="1" applyProtection="1">
      <alignment horizontal="center" vertical="top" wrapText="1"/>
      <protection locked="0"/>
    </xf>
    <xf numFmtId="0" fontId="10" fillId="0" borderId="2" xfId="0" applyFont="1" applyFill="1" applyBorder="1" applyAlignment="1" applyProtection="1">
      <alignment horizontal="center" vertical="center" wrapText="1"/>
      <protection locked="0"/>
    </xf>
    <xf numFmtId="0" fontId="58" fillId="0" borderId="2" xfId="0" applyFont="1" applyFill="1" applyBorder="1" applyAlignment="1" applyProtection="1">
      <alignment vertical="center"/>
      <protection locked="0"/>
    </xf>
    <xf numFmtId="0" fontId="37" fillId="0" borderId="2" xfId="1" applyFill="1" applyBorder="1" applyAlignment="1" applyProtection="1">
      <alignment vertical="center" wrapText="1"/>
      <protection locked="0"/>
    </xf>
    <xf numFmtId="0" fontId="10" fillId="11" borderId="2" xfId="0" applyFont="1" applyFill="1" applyBorder="1" applyAlignment="1" applyProtection="1">
      <alignment horizontal="center" vertical="center" wrapText="1"/>
      <protection locked="0"/>
    </xf>
    <xf numFmtId="0" fontId="44" fillId="0" borderId="2" xfId="0" applyFont="1" applyFill="1" applyBorder="1" applyProtection="1">
      <protection locked="0"/>
    </xf>
    <xf numFmtId="0" fontId="37" fillId="0" borderId="2" xfId="1" applyFill="1" applyBorder="1" applyAlignment="1" applyProtection="1">
      <alignment wrapText="1"/>
    </xf>
    <xf numFmtId="0" fontId="10" fillId="0" borderId="2" xfId="0" applyFont="1" applyFill="1" applyBorder="1" applyAlignment="1">
      <alignment vertical="top" wrapText="1"/>
    </xf>
    <xf numFmtId="0" fontId="67" fillId="0" borderId="2" xfId="1" applyFont="1" applyBorder="1" applyAlignment="1" applyProtection="1">
      <alignment vertical="top" wrapText="1"/>
    </xf>
    <xf numFmtId="49" fontId="2" fillId="0" borderId="2" xfId="0" applyNumberFormat="1" applyFont="1" applyFill="1" applyBorder="1" applyAlignment="1">
      <alignment horizontal="center" vertical="center" wrapText="1"/>
    </xf>
    <xf numFmtId="49" fontId="37" fillId="0" borderId="3" xfId="1" applyNumberFormat="1" applyFill="1" applyBorder="1" applyAlignment="1" applyProtection="1">
      <alignment vertical="top" wrapText="1"/>
      <protection locked="0"/>
    </xf>
    <xf numFmtId="0" fontId="42" fillId="0" borderId="2" xfId="0" applyFont="1" applyFill="1" applyBorder="1" applyAlignment="1">
      <alignment vertical="center" wrapText="1"/>
    </xf>
    <xf numFmtId="0" fontId="68" fillId="0" borderId="2" xfId="0" applyFont="1" applyFill="1" applyBorder="1" applyAlignment="1">
      <alignment vertical="top" wrapText="1"/>
    </xf>
    <xf numFmtId="0" fontId="69" fillId="0" borderId="2" xfId="1" applyFont="1" applyFill="1" applyBorder="1" applyAlignment="1" applyProtection="1">
      <alignment vertical="top" wrapText="1"/>
    </xf>
    <xf numFmtId="0" fontId="2" fillId="0" borderId="2" xfId="0" applyFont="1" applyFill="1" applyBorder="1" applyAlignment="1">
      <alignment vertical="top"/>
    </xf>
    <xf numFmtId="0" fontId="10"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1" applyFont="1" applyFill="1" applyBorder="1" applyAlignment="1" applyProtection="1">
      <alignment horizontal="center" vertical="center" wrapText="1"/>
    </xf>
    <xf numFmtId="0" fontId="37" fillId="0" borderId="2" xfId="1" applyFill="1" applyBorder="1" applyAlignment="1" applyProtection="1">
      <alignment horizontal="center" vertical="center" wrapText="1"/>
    </xf>
    <xf numFmtId="3" fontId="4" fillId="0" borderId="2" xfId="0" applyNumberFormat="1" applyFont="1" applyFill="1" applyBorder="1" applyAlignment="1">
      <alignment horizontal="center" vertical="center" wrapText="1"/>
    </xf>
    <xf numFmtId="4" fontId="4" fillId="0" borderId="2" xfId="0" applyNumberFormat="1" applyFont="1" applyFill="1" applyBorder="1" applyAlignment="1">
      <alignment horizontal="center" vertical="center" wrapText="1"/>
    </xf>
    <xf numFmtId="0" fontId="10" fillId="0" borderId="3" xfId="0" applyFont="1" applyFill="1" applyBorder="1" applyAlignment="1">
      <alignment vertical="top" wrapText="1"/>
    </xf>
    <xf numFmtId="49" fontId="2" fillId="0" borderId="2" xfId="0" applyNumberFormat="1" applyFont="1" applyFill="1" applyBorder="1" applyAlignment="1">
      <alignment horizontal="center" vertical="top" wrapText="1"/>
    </xf>
    <xf numFmtId="0" fontId="5" fillId="0" borderId="4" xfId="1" applyFont="1" applyFill="1" applyBorder="1" applyAlignment="1" applyProtection="1">
      <alignment vertical="top" wrapText="1"/>
    </xf>
    <xf numFmtId="0" fontId="2" fillId="0" borderId="4" xfId="0" applyFont="1" applyFill="1" applyBorder="1" applyAlignment="1">
      <alignment horizontal="center" vertical="top" wrapText="1"/>
    </xf>
    <xf numFmtId="0" fontId="5" fillId="0" borderId="2" xfId="1" applyFont="1" applyFill="1" applyBorder="1" applyAlignment="1" applyProtection="1">
      <alignment vertical="top" wrapText="1"/>
    </xf>
    <xf numFmtId="0" fontId="2" fillId="0" borderId="2" xfId="0" applyFont="1" applyFill="1" applyBorder="1" applyAlignment="1">
      <alignment horizontal="center" vertical="top"/>
    </xf>
    <xf numFmtId="0" fontId="0" fillId="0" borderId="2" xfId="0" applyFill="1" applyBorder="1"/>
    <xf numFmtId="0" fontId="59" fillId="0" borderId="2" xfId="0" applyFont="1" applyBorder="1" applyAlignment="1" applyProtection="1">
      <alignment vertical="top" wrapText="1"/>
      <protection locked="0"/>
    </xf>
    <xf numFmtId="0" fontId="47" fillId="0" borderId="2" xfId="0" applyFont="1" applyBorder="1" applyAlignment="1" applyProtection="1">
      <alignment vertical="top" wrapText="1"/>
      <protection locked="0"/>
    </xf>
    <xf numFmtId="0" fontId="59" fillId="0" borderId="2" xfId="0" applyFont="1" applyBorder="1" applyAlignment="1">
      <alignment vertical="top" wrapText="1"/>
    </xf>
    <xf numFmtId="0" fontId="78" fillId="0" borderId="2" xfId="0" applyFont="1" applyBorder="1" applyAlignment="1">
      <alignment vertical="top" wrapText="1"/>
    </xf>
    <xf numFmtId="0" fontId="59" fillId="0" borderId="2" xfId="0" applyFont="1" applyBorder="1" applyAlignment="1">
      <alignment vertical="top"/>
    </xf>
    <xf numFmtId="3" fontId="2" fillId="0" borderId="2" xfId="0" applyNumberFormat="1" applyFont="1" applyFill="1" applyBorder="1" applyAlignment="1">
      <alignment vertical="top" wrapText="1"/>
    </xf>
    <xf numFmtId="4" fontId="2" fillId="0" borderId="2" xfId="0" applyNumberFormat="1" applyFont="1" applyBorder="1" applyAlignment="1">
      <alignment horizontal="center" vertical="top" wrapText="1"/>
    </xf>
    <xf numFmtId="0" fontId="59" fillId="0" borderId="2" xfId="0" applyFont="1" applyBorder="1" applyAlignment="1">
      <alignment horizontal="left" wrapText="1" indent="2"/>
    </xf>
    <xf numFmtId="0" fontId="2" fillId="0" borderId="2" xfId="0" applyNumberFormat="1" applyFont="1" applyBorder="1" applyAlignment="1">
      <alignment horizontal="center" vertical="top" wrapText="1"/>
    </xf>
    <xf numFmtId="0" fontId="2" fillId="0" borderId="3" xfId="0" applyFont="1" applyFill="1" applyBorder="1" applyAlignment="1">
      <alignment vertical="top" wrapText="1"/>
    </xf>
    <xf numFmtId="0" fontId="37" fillId="0" borderId="4" xfId="1" applyFill="1" applyBorder="1" applyAlignment="1" applyProtection="1">
      <alignment vertical="top" wrapText="1"/>
    </xf>
    <xf numFmtId="0" fontId="2" fillId="9" borderId="2" xfId="0" applyFont="1" applyFill="1" applyBorder="1" applyAlignment="1">
      <alignment horizontal="left" vertical="top" wrapText="1"/>
    </xf>
    <xf numFmtId="0" fontId="40" fillId="0" borderId="2" xfId="0" applyFont="1" applyBorder="1" applyAlignment="1">
      <alignment vertical="top" wrapText="1"/>
    </xf>
    <xf numFmtId="0" fontId="42" fillId="0" borderId="2" xfId="0" applyFont="1" applyBorder="1" applyAlignment="1">
      <alignment vertical="top" wrapText="1"/>
    </xf>
    <xf numFmtId="0" fontId="46" fillId="0" borderId="2" xfId="1" applyFont="1" applyBorder="1" applyAlignment="1" applyProtection="1">
      <alignment vertical="top" wrapText="1"/>
    </xf>
    <xf numFmtId="0" fontId="82" fillId="0" borderId="2" xfId="0" applyFont="1" applyBorder="1" applyAlignment="1">
      <alignment vertical="center" wrapText="1"/>
    </xf>
    <xf numFmtId="0" fontId="59" fillId="0" borderId="0" xfId="0" applyFont="1" applyAlignment="1">
      <alignment vertical="top" wrapText="1"/>
    </xf>
    <xf numFmtId="0" fontId="83" fillId="0" borderId="2" xfId="0" applyFont="1" applyBorder="1" applyAlignment="1">
      <alignment vertical="top" wrapText="1"/>
    </xf>
    <xf numFmtId="0" fontId="84" fillId="0" borderId="0" xfId="0" applyFont="1" applyAlignment="1">
      <alignment horizontal="left" vertical="top" wrapText="1" indent="1"/>
    </xf>
    <xf numFmtId="0" fontId="5" fillId="0" borderId="2" xfId="1" applyFont="1" applyBorder="1" applyAlignment="1" applyProtection="1">
      <alignment horizontal="center" vertical="top" wrapText="1"/>
    </xf>
    <xf numFmtId="3" fontId="4" fillId="0" borderId="2" xfId="0" applyNumberFormat="1" applyFont="1" applyBorder="1" applyAlignment="1">
      <alignment horizontal="center" vertical="top"/>
    </xf>
    <xf numFmtId="0" fontId="85" fillId="0" borderId="2" xfId="0" applyFont="1" applyBorder="1" applyAlignment="1">
      <alignment wrapText="1"/>
    </xf>
    <xf numFmtId="0" fontId="84" fillId="0" borderId="2" xfId="0" applyFont="1" applyBorder="1" applyAlignment="1">
      <alignment horizontal="left" vertical="top" wrapText="1" indent="1"/>
    </xf>
    <xf numFmtId="3" fontId="4" fillId="0" borderId="2" xfId="0" applyNumberFormat="1" applyFont="1" applyBorder="1" applyAlignment="1">
      <alignment horizontal="center" vertical="top" wrapText="1"/>
    </xf>
    <xf numFmtId="0" fontId="37" fillId="9" borderId="2" xfId="1" applyFill="1" applyBorder="1" applyAlignment="1" applyProtection="1">
      <alignment vertical="top" wrapText="1"/>
    </xf>
    <xf numFmtId="49" fontId="2" fillId="0" borderId="3" xfId="0" applyNumberFormat="1" applyFont="1" applyBorder="1" applyAlignment="1" applyProtection="1">
      <alignment vertical="top" wrapText="1"/>
      <protection locked="0"/>
    </xf>
    <xf numFmtId="0" fontId="40"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2" xfId="0" applyFont="1" applyBorder="1" applyAlignment="1">
      <alignment horizontal="center" vertical="center"/>
    </xf>
    <xf numFmtId="0" fontId="2" fillId="0" borderId="2" xfId="0" applyFont="1" applyBorder="1" applyAlignment="1">
      <alignment horizontal="center" vertical="center" wrapText="1"/>
    </xf>
    <xf numFmtId="0" fontId="42" fillId="0" borderId="2" xfId="0" applyFont="1" applyBorder="1" applyAlignment="1">
      <alignment horizontal="center" vertical="center" wrapText="1"/>
    </xf>
    <xf numFmtId="0" fontId="46" fillId="9" borderId="2" xfId="1" applyFont="1" applyFill="1" applyBorder="1" applyAlignment="1" applyProtection="1">
      <alignment horizontal="center" vertical="center" wrapText="1"/>
    </xf>
    <xf numFmtId="2" fontId="2" fillId="0" borderId="2" xfId="0" applyNumberFormat="1" applyFont="1" applyBorder="1" applyAlignment="1">
      <alignment horizontal="center" vertical="center" wrapText="1"/>
    </xf>
    <xf numFmtId="0" fontId="2" fillId="0" borderId="2" xfId="1" applyFont="1" applyBorder="1" applyAlignment="1" applyProtection="1">
      <alignment horizontal="center" vertical="center" wrapText="1"/>
    </xf>
    <xf numFmtId="49" fontId="2" fillId="0" borderId="3" xfId="0" applyNumberFormat="1" applyFont="1" applyBorder="1" applyAlignment="1">
      <alignment vertical="center" wrapText="1"/>
    </xf>
    <xf numFmtId="0" fontId="2" fillId="0" borderId="2" xfId="0" applyFont="1" applyBorder="1" applyAlignment="1">
      <alignment vertical="center" wrapText="1"/>
    </xf>
    <xf numFmtId="0" fontId="2" fillId="0" borderId="4" xfId="0" applyFont="1" applyBorder="1" applyAlignment="1">
      <alignment horizontal="center" vertical="center" wrapText="1"/>
    </xf>
    <xf numFmtId="49" fontId="10" fillId="0" borderId="4" xfId="0" applyNumberFormat="1" applyFont="1" applyBorder="1" applyAlignment="1">
      <alignment horizontal="center" vertical="center" wrapText="1"/>
    </xf>
    <xf numFmtId="4" fontId="24" fillId="0" borderId="2" xfId="0" applyNumberFormat="1" applyFont="1" applyFill="1" applyBorder="1" applyAlignment="1">
      <alignment horizontal="center" vertical="center" wrapText="1"/>
    </xf>
    <xf numFmtId="0" fontId="37" fillId="0" borderId="2" xfId="1" applyBorder="1" applyAlignment="1" applyProtection="1">
      <alignment vertical="center" wrapText="1"/>
    </xf>
    <xf numFmtId="0" fontId="2" fillId="0" borderId="2" xfId="0" applyFont="1" applyBorder="1" applyAlignment="1">
      <alignment horizontal="center" vertical="center"/>
    </xf>
    <xf numFmtId="3" fontId="24" fillId="0" borderId="2" xfId="0" applyNumberFormat="1" applyFont="1" applyBorder="1" applyAlignment="1">
      <alignment horizontal="center" vertical="center"/>
    </xf>
    <xf numFmtId="49" fontId="2" fillId="0" borderId="2" xfId="0" applyNumberFormat="1" applyFont="1" applyBorder="1" applyAlignment="1">
      <alignment vertical="center" wrapText="1"/>
    </xf>
    <xf numFmtId="49" fontId="10" fillId="0" borderId="2" xfId="0" applyNumberFormat="1" applyFont="1" applyBorder="1" applyAlignment="1">
      <alignment horizontal="center" vertical="center" wrapText="1"/>
    </xf>
    <xf numFmtId="0" fontId="40" fillId="0" borderId="2" xfId="0" applyFont="1" applyBorder="1" applyAlignment="1">
      <alignment horizontal="left" vertical="top" wrapText="1"/>
    </xf>
    <xf numFmtId="0" fontId="40" fillId="13" borderId="2" xfId="0" applyFont="1" applyFill="1" applyBorder="1" applyAlignment="1">
      <alignment horizontal="left" vertical="top" wrapText="1"/>
    </xf>
    <xf numFmtId="0" fontId="40" fillId="0" borderId="2" xfId="0" applyFont="1" applyFill="1" applyBorder="1" applyAlignment="1">
      <alignment vertical="top" wrapText="1"/>
    </xf>
    <xf numFmtId="2" fontId="40" fillId="0" borderId="2" xfId="0" applyNumberFormat="1" applyFont="1" applyBorder="1" applyAlignment="1">
      <alignment horizontal="left" vertical="top" wrapText="1"/>
    </xf>
    <xf numFmtId="4" fontId="4" fillId="0" borderId="9" xfId="0" applyNumberFormat="1" applyFont="1" applyFill="1" applyBorder="1" applyAlignment="1" applyProtection="1">
      <alignment horizontal="center" vertical="top" wrapText="1"/>
      <protection locked="0"/>
    </xf>
    <xf numFmtId="0" fontId="86" fillId="0" borderId="2" xfId="0" applyFont="1" applyBorder="1" applyAlignment="1">
      <alignment horizontal="center" vertical="center" wrapText="1"/>
    </xf>
    <xf numFmtId="0" fontId="2" fillId="9" borderId="2" xfId="0" applyFont="1" applyFill="1" applyBorder="1" applyAlignment="1">
      <alignment horizontal="center" vertical="center" wrapText="1"/>
    </xf>
    <xf numFmtId="0" fontId="45" fillId="0" borderId="2" xfId="0" applyFont="1" applyBorder="1" applyAlignment="1">
      <alignment horizontal="center" vertical="center" wrapText="1"/>
    </xf>
    <xf numFmtId="0" fontId="27" fillId="0" borderId="2" xfId="0" applyFont="1" applyBorder="1" applyAlignment="1">
      <alignment horizontal="center" vertical="center" wrapText="1"/>
    </xf>
    <xf numFmtId="49" fontId="10" fillId="0" borderId="4" xfId="0" applyNumberFormat="1" applyFont="1" applyBorder="1" applyAlignment="1">
      <alignment horizontal="center" vertical="top" wrapText="1"/>
    </xf>
    <xf numFmtId="0" fontId="2" fillId="0" borderId="4" xfId="0" applyFont="1" applyBorder="1" applyAlignment="1">
      <alignment horizontal="center" vertical="top" wrapText="1"/>
    </xf>
    <xf numFmtId="0" fontId="87" fillId="0" borderId="2" xfId="1" applyFont="1" applyBorder="1" applyAlignment="1" applyProtection="1">
      <alignment horizontal="center" vertical="center" wrapText="1"/>
    </xf>
    <xf numFmtId="3" fontId="4" fillId="0" borderId="2" xfId="0" applyNumberFormat="1" applyFont="1" applyBorder="1" applyAlignment="1">
      <alignment horizontal="center" vertical="center"/>
    </xf>
    <xf numFmtId="49" fontId="2" fillId="0" borderId="3" xfId="0" applyNumberFormat="1" applyFont="1" applyBorder="1" applyAlignment="1">
      <alignment horizontal="center" vertical="center" wrapText="1"/>
    </xf>
    <xf numFmtId="0" fontId="10" fillId="0" borderId="4" xfId="0" applyNumberFormat="1" applyFont="1" applyBorder="1" applyAlignment="1">
      <alignment horizontal="center" vertical="center" wrapText="1"/>
    </xf>
    <xf numFmtId="2" fontId="2" fillId="0" borderId="4" xfId="0" applyNumberFormat="1" applyFont="1" applyBorder="1" applyAlignment="1">
      <alignment horizontal="center" vertical="center" wrapText="1"/>
    </xf>
    <xf numFmtId="0" fontId="10" fillId="0" borderId="4" xfId="0" applyFont="1" applyBorder="1" applyAlignment="1">
      <alignment horizontal="center" vertical="center" wrapText="1"/>
    </xf>
    <xf numFmtId="0" fontId="37" fillId="0" borderId="4" xfId="1" applyBorder="1" applyAlignment="1" applyProtection="1">
      <alignment horizontal="center" vertical="center" wrapText="1"/>
    </xf>
    <xf numFmtId="0" fontId="37" fillId="3" borderId="2" xfId="1" applyFill="1" applyBorder="1" applyAlignment="1" applyProtection="1">
      <alignment vertical="top" wrapText="1"/>
    </xf>
    <xf numFmtId="0" fontId="2" fillId="0" borderId="3" xfId="0" applyFont="1" applyBorder="1" applyAlignment="1">
      <alignment vertical="top" wrapText="1"/>
    </xf>
    <xf numFmtId="0" fontId="36" fillId="0" borderId="2" xfId="1" applyFont="1" applyBorder="1" applyAlignment="1" applyProtection="1">
      <alignment vertical="top" wrapText="1"/>
    </xf>
    <xf numFmtId="0" fontId="2" fillId="3" borderId="2" xfId="0" applyFont="1" applyFill="1" applyBorder="1" applyAlignment="1">
      <alignment vertical="center" wrapText="1"/>
    </xf>
    <xf numFmtId="0" fontId="2" fillId="0" borderId="4" xfId="0" applyFont="1" applyBorder="1" applyAlignment="1">
      <alignment vertical="center" wrapText="1"/>
    </xf>
    <xf numFmtId="0" fontId="36" fillId="0" borderId="2" xfId="1" applyFont="1" applyBorder="1" applyAlignment="1" applyProtection="1">
      <alignment horizontal="center" vertical="center" wrapText="1"/>
    </xf>
    <xf numFmtId="0" fontId="37" fillId="0" borderId="4" xfId="1" applyBorder="1" applyAlignment="1" applyProtection="1">
      <alignment vertical="top" wrapText="1"/>
    </xf>
    <xf numFmtId="0" fontId="10" fillId="0" borderId="4" xfId="0" applyFont="1" applyBorder="1" applyAlignment="1">
      <alignment horizontal="center" vertical="top" wrapText="1"/>
    </xf>
    <xf numFmtId="0" fontId="2" fillId="0" borderId="2" xfId="2" applyFont="1" applyBorder="1" applyAlignment="1">
      <alignment vertical="top" wrapText="1"/>
    </xf>
    <xf numFmtId="0" fontId="2" fillId="9" borderId="2" xfId="2" applyFont="1" applyFill="1" applyBorder="1" applyAlignment="1">
      <alignment vertical="top" wrapText="1"/>
    </xf>
    <xf numFmtId="16" fontId="10" fillId="0" borderId="4" xfId="0" quotePrefix="1" applyNumberFormat="1" applyFont="1" applyBorder="1" applyAlignment="1">
      <alignment horizontal="center" vertical="center" wrapText="1"/>
    </xf>
    <xf numFmtId="0" fontId="2" fillId="0" borderId="2" xfId="2" applyFont="1" applyBorder="1" applyAlignment="1">
      <alignment vertical="top"/>
    </xf>
    <xf numFmtId="0" fontId="4" fillId="0" borderId="2" xfId="2" applyFont="1" applyBorder="1" applyAlignment="1">
      <alignment horizontal="center" vertical="top"/>
    </xf>
    <xf numFmtId="0" fontId="68" fillId="0" borderId="2" xfId="0" applyFont="1" applyBorder="1" applyAlignment="1">
      <alignment horizontal="center" vertical="top" wrapText="1"/>
    </xf>
    <xf numFmtId="0" fontId="89" fillId="0" borderId="2" xfId="1" applyFont="1" applyBorder="1" applyAlignment="1" applyProtection="1">
      <alignment horizontal="left" vertical="top" wrapText="1"/>
    </xf>
    <xf numFmtId="0" fontId="68" fillId="0" borderId="2" xfId="1" applyFont="1" applyBorder="1" applyAlignment="1" applyProtection="1">
      <alignment horizontal="center" vertical="top" wrapText="1"/>
    </xf>
    <xf numFmtId="0" fontId="68" fillId="0" borderId="4" xfId="0" applyFont="1" applyBorder="1" applyAlignment="1">
      <alignment horizontal="center" vertical="top" wrapText="1"/>
    </xf>
    <xf numFmtId="0" fontId="47" fillId="0" borderId="2" xfId="0" applyFont="1" applyBorder="1" applyAlignment="1">
      <alignment vertical="top" wrapText="1"/>
    </xf>
    <xf numFmtId="0" fontId="47" fillId="0" borderId="2" xfId="0" applyFont="1" applyBorder="1" applyAlignment="1">
      <alignment wrapText="1"/>
    </xf>
    <xf numFmtId="0" fontId="37" fillId="9" borderId="0" xfId="1" applyFill="1" applyAlignment="1" applyProtection="1">
      <alignment vertical="center" wrapText="1"/>
    </xf>
    <xf numFmtId="1" fontId="4" fillId="0" borderId="2" xfId="0" applyNumberFormat="1" applyFont="1" applyBorder="1" applyAlignment="1">
      <alignment vertical="top" wrapText="1"/>
    </xf>
    <xf numFmtId="0" fontId="10" fillId="0" borderId="2" xfId="0" applyNumberFormat="1" applyFont="1" applyBorder="1" applyAlignment="1">
      <alignment horizontal="center" vertical="top" wrapText="1"/>
    </xf>
    <xf numFmtId="0" fontId="90" fillId="9" borderId="0" xfId="0" applyFont="1" applyFill="1" applyAlignment="1">
      <alignment vertical="center" wrapText="1"/>
    </xf>
    <xf numFmtId="4" fontId="2" fillId="0" borderId="3" xfId="0" applyNumberFormat="1" applyFont="1" applyBorder="1" applyAlignment="1" applyProtection="1">
      <alignment vertical="top" wrapText="1"/>
      <protection locked="0"/>
    </xf>
    <xf numFmtId="49" fontId="2" fillId="11" borderId="3" xfId="0" applyNumberFormat="1" applyFont="1" applyFill="1" applyBorder="1" applyAlignment="1" applyProtection="1">
      <alignment vertical="top" wrapText="1"/>
      <protection locked="0"/>
    </xf>
    <xf numFmtId="4" fontId="2" fillId="0" borderId="3" xfId="0" applyNumberFormat="1" applyFont="1" applyFill="1" applyBorder="1" applyAlignment="1" applyProtection="1">
      <alignment vertical="top" wrapText="1"/>
      <protection locked="0"/>
    </xf>
    <xf numFmtId="2" fontId="2" fillId="0" borderId="2" xfId="0" applyNumberFormat="1" applyFont="1" applyBorder="1" applyAlignment="1" applyProtection="1">
      <alignment vertical="top" wrapText="1"/>
      <protection locked="0"/>
    </xf>
    <xf numFmtId="17" fontId="2" fillId="0" borderId="2" xfId="0" applyNumberFormat="1" applyFont="1" applyBorder="1" applyAlignment="1">
      <alignment vertical="top" wrapText="1"/>
    </xf>
    <xf numFmtId="0" fontId="40" fillId="0" borderId="0" xfId="0" applyFont="1" applyAlignment="1">
      <alignment vertical="center" wrapText="1"/>
    </xf>
    <xf numFmtId="0" fontId="40" fillId="0" borderId="0" xfId="0" applyFont="1" applyAlignment="1">
      <alignment vertical="top" wrapText="1"/>
    </xf>
    <xf numFmtId="0" fontId="82" fillId="0" borderId="2" xfId="0" applyFont="1" applyBorder="1" applyAlignment="1">
      <alignment vertical="top" wrapText="1"/>
    </xf>
    <xf numFmtId="0" fontId="37" fillId="0" borderId="2" xfId="1" applyBorder="1" applyAlignment="1" applyProtection="1">
      <alignment horizontal="left" vertical="center" wrapText="1" indent="1"/>
    </xf>
    <xf numFmtId="49" fontId="2" fillId="0" borderId="2" xfId="0" applyNumberFormat="1" applyFont="1" applyBorder="1" applyAlignment="1" applyProtection="1">
      <alignment vertical="top" wrapText="1"/>
      <protection locked="0"/>
    </xf>
    <xf numFmtId="0" fontId="23" fillId="0" borderId="2" xfId="0" applyFont="1" applyFill="1" applyBorder="1" applyAlignment="1" applyProtection="1">
      <alignment horizontal="left" vertical="center" wrapText="1"/>
      <protection locked="0"/>
    </xf>
    <xf numFmtId="49" fontId="2" fillId="0" borderId="4" xfId="0" applyNumberFormat="1" applyFont="1" applyFill="1" applyBorder="1" applyAlignment="1">
      <alignment horizontal="center" vertical="top" wrapText="1"/>
    </xf>
    <xf numFmtId="49" fontId="2" fillId="0" borderId="4" xfId="0" applyNumberFormat="1" applyFont="1" applyFill="1" applyBorder="1" applyAlignment="1">
      <alignment vertical="top" wrapText="1"/>
    </xf>
    <xf numFmtId="3" fontId="7" fillId="0" borderId="3" xfId="0" applyNumberFormat="1" applyFont="1" applyFill="1" applyBorder="1" applyAlignment="1">
      <alignment horizontal="center" vertical="top" wrapText="1"/>
    </xf>
    <xf numFmtId="4" fontId="7" fillId="0" borderId="3" xfId="0" applyNumberFormat="1" applyFont="1" applyFill="1" applyBorder="1" applyAlignment="1">
      <alignment horizontal="center" vertical="top" wrapText="1"/>
    </xf>
    <xf numFmtId="3" fontId="7" fillId="0" borderId="3" xfId="0" applyNumberFormat="1" applyFont="1" applyFill="1" applyBorder="1" applyAlignment="1">
      <alignment vertical="top" wrapText="1"/>
    </xf>
    <xf numFmtId="0" fontId="5" fillId="0" borderId="2" xfId="1" applyFont="1" applyFill="1" applyBorder="1" applyAlignment="1" applyProtection="1">
      <alignment horizontal="center" vertical="top" wrapText="1"/>
    </xf>
    <xf numFmtId="4" fontId="2" fillId="0" borderId="2" xfId="0" applyNumberFormat="1" applyFont="1" applyFill="1" applyBorder="1" applyAlignment="1">
      <alignment horizontal="center" vertical="top" wrapText="1"/>
    </xf>
    <xf numFmtId="0" fontId="10" fillId="0" borderId="2" xfId="0" applyFont="1" applyFill="1" applyBorder="1" applyAlignment="1">
      <alignment horizontal="center" vertical="top" wrapText="1"/>
    </xf>
    <xf numFmtId="0" fontId="10" fillId="0" borderId="2" xfId="0" applyFont="1" applyFill="1" applyBorder="1" applyAlignment="1">
      <alignment horizontal="left" vertical="top" wrapText="1"/>
    </xf>
    <xf numFmtId="49" fontId="10" fillId="0" borderId="2" xfId="0" applyNumberFormat="1" applyFont="1" applyFill="1" applyBorder="1" applyAlignment="1">
      <alignment horizontal="center" vertical="top" wrapText="1"/>
    </xf>
    <xf numFmtId="3" fontId="7" fillId="0" borderId="2" xfId="0" applyNumberFormat="1" applyFont="1" applyFill="1" applyBorder="1" applyAlignment="1">
      <alignment horizontal="center" vertical="top" wrapText="1"/>
    </xf>
    <xf numFmtId="4" fontId="7" fillId="0" borderId="2" xfId="0" applyNumberFormat="1" applyFont="1" applyFill="1" applyBorder="1" applyAlignment="1">
      <alignment horizontal="center" vertical="top" wrapText="1"/>
    </xf>
    <xf numFmtId="0" fontId="5" fillId="0" borderId="2" xfId="1" applyFont="1" applyFill="1" applyBorder="1" applyAlignment="1" applyProtection="1">
      <alignment horizontal="center" vertical="top" wrapText="1"/>
      <protection locked="0"/>
    </xf>
    <xf numFmtId="0" fontId="2" fillId="0" borderId="10" xfId="0" applyFont="1" applyFill="1" applyBorder="1" applyAlignment="1">
      <alignment vertical="top" wrapText="1"/>
    </xf>
    <xf numFmtId="0" fontId="42" fillId="0" borderId="11" xfId="0" applyFont="1" applyFill="1" applyBorder="1" applyAlignment="1">
      <alignment vertical="top" wrapText="1"/>
    </xf>
    <xf numFmtId="0" fontId="42" fillId="0" borderId="12" xfId="0" applyFont="1" applyFill="1" applyBorder="1" applyAlignment="1">
      <alignment horizontal="center" vertical="top" wrapText="1"/>
    </xf>
    <xf numFmtId="0" fontId="5" fillId="0" borderId="10" xfId="0" applyFont="1" applyFill="1" applyBorder="1" applyAlignment="1">
      <alignment vertical="top" wrapText="1"/>
    </xf>
    <xf numFmtId="0" fontId="112" fillId="0" borderId="10" xfId="0" applyFont="1" applyFill="1" applyBorder="1" applyAlignment="1">
      <alignment vertical="top" wrapText="1"/>
    </xf>
    <xf numFmtId="0" fontId="2" fillId="0" borderId="10" xfId="0" applyFont="1" applyFill="1" applyBorder="1" applyAlignment="1">
      <alignment vertical="top"/>
    </xf>
    <xf numFmtId="0" fontId="4" fillId="0" borderId="10" xfId="0" applyFont="1" applyFill="1" applyBorder="1" applyAlignment="1">
      <alignment horizontal="center" vertical="top"/>
    </xf>
    <xf numFmtId="49" fontId="2" fillId="0" borderId="10" xfId="0" applyNumberFormat="1" applyFont="1" applyFill="1" applyBorder="1" applyAlignment="1">
      <alignment horizontal="center" vertical="top" wrapText="1"/>
    </xf>
    <xf numFmtId="0" fontId="2" fillId="0" borderId="12" xfId="0" applyFont="1" applyFill="1" applyBorder="1" applyAlignment="1">
      <alignment horizontal="center" vertical="top" wrapText="1"/>
    </xf>
    <xf numFmtId="0" fontId="112" fillId="0" borderId="12" xfId="0" applyFont="1" applyFill="1" applyBorder="1" applyAlignment="1">
      <alignment vertical="top" wrapText="1"/>
    </xf>
    <xf numFmtId="0" fontId="5" fillId="0" borderId="10" xfId="0" applyFont="1" applyFill="1" applyBorder="1" applyAlignment="1">
      <alignment horizontal="center" vertical="top" wrapText="1"/>
    </xf>
    <xf numFmtId="2" fontId="2" fillId="0" borderId="2" xfId="0" applyNumberFormat="1" applyFont="1" applyFill="1" applyBorder="1" applyAlignment="1">
      <alignment vertical="top" wrapText="1"/>
    </xf>
    <xf numFmtId="3" fontId="4" fillId="0" borderId="2" xfId="0" applyNumberFormat="1" applyFont="1" applyFill="1" applyBorder="1" applyAlignment="1">
      <alignment horizontal="center" vertical="top"/>
    </xf>
    <xf numFmtId="4" fontId="2" fillId="0" borderId="2" xfId="0" applyNumberFormat="1" applyFont="1" applyFill="1" applyBorder="1" applyAlignment="1" applyProtection="1">
      <alignment horizontal="center" vertical="top" wrapText="1"/>
      <protection locked="0"/>
    </xf>
    <xf numFmtId="0" fontId="37" fillId="0" borderId="4" xfId="1" applyBorder="1" applyAlignment="1" applyProtection="1">
      <alignment vertical="top" wrapText="1"/>
      <protection locked="0"/>
    </xf>
    <xf numFmtId="0" fontId="37" fillId="9" borderId="4" xfId="1" applyFill="1" applyBorder="1" applyAlignment="1" applyProtection="1">
      <alignment vertical="top" wrapText="1"/>
      <protection locked="0"/>
    </xf>
    <xf numFmtId="49" fontId="2" fillId="0" borderId="2" xfId="0" applyNumberFormat="1" applyFont="1" applyFill="1" applyBorder="1" applyAlignment="1">
      <alignment vertical="top" wrapText="1"/>
    </xf>
    <xf numFmtId="0" fontId="5" fillId="0" borderId="2" xfId="1" applyFont="1" applyBorder="1" applyAlignment="1" applyProtection="1">
      <alignment vertical="top" wrapText="1"/>
      <protection locked="0"/>
    </xf>
    <xf numFmtId="0" fontId="37" fillId="9" borderId="2" xfId="1" applyFill="1" applyBorder="1" applyAlignment="1" applyProtection="1">
      <alignment vertical="top" wrapText="1"/>
      <protection locked="0"/>
    </xf>
    <xf numFmtId="0" fontId="2" fillId="0" borderId="2" xfId="0" applyFont="1" applyBorder="1" applyAlignment="1" applyProtection="1">
      <alignment vertical="top"/>
      <protection locked="0"/>
    </xf>
    <xf numFmtId="0" fontId="115" fillId="0" borderId="2" xfId="0" applyFont="1" applyFill="1" applyBorder="1" applyAlignment="1">
      <alignment wrapText="1"/>
    </xf>
    <xf numFmtId="0" fontId="116" fillId="0" borderId="2" xfId="0" applyFont="1" applyFill="1" applyBorder="1" applyAlignment="1">
      <alignment wrapText="1"/>
    </xf>
    <xf numFmtId="0" fontId="10" fillId="0" borderId="2" xfId="0" applyNumberFormat="1" applyFont="1" applyFill="1" applyBorder="1" applyAlignment="1">
      <alignment horizontal="center" vertical="top" wrapText="1"/>
    </xf>
    <xf numFmtId="0" fontId="117" fillId="0" borderId="2" xfId="0" applyFont="1" applyFill="1" applyBorder="1" applyAlignment="1">
      <alignment wrapText="1"/>
    </xf>
    <xf numFmtId="0" fontId="0" fillId="0" borderId="2" xfId="0" applyFill="1" applyBorder="1" applyAlignment="1">
      <alignment vertical="top"/>
    </xf>
    <xf numFmtId="1" fontId="4" fillId="0" borderId="2" xfId="0" applyNumberFormat="1" applyFont="1" applyFill="1" applyBorder="1" applyAlignment="1">
      <alignment vertical="top" wrapText="1"/>
    </xf>
    <xf numFmtId="2" fontId="2" fillId="0" borderId="2" xfId="0" applyNumberFormat="1" applyFont="1" applyFill="1" applyBorder="1" applyAlignment="1">
      <alignment horizontal="center" vertical="top" wrapText="1"/>
    </xf>
    <xf numFmtId="0" fontId="4" fillId="0" borderId="2" xfId="0" applyFont="1" applyBorder="1" applyAlignment="1">
      <alignment horizontal="center" vertical="top" wrapText="1"/>
    </xf>
    <xf numFmtId="0" fontId="37" fillId="0" borderId="0" xfId="1" applyFill="1" applyAlignment="1" applyProtection="1">
      <alignment horizontal="left" vertical="center" wrapText="1" indent="1"/>
      <protection locked="0"/>
    </xf>
    <xf numFmtId="0" fontId="118" fillId="0" borderId="0" xfId="0" applyFont="1" applyFill="1" applyAlignment="1" applyProtection="1">
      <alignment horizontal="left" vertical="top"/>
      <protection locked="0"/>
    </xf>
    <xf numFmtId="0" fontId="2" fillId="0" borderId="2" xfId="1" applyFont="1" applyFill="1" applyBorder="1" applyAlignment="1" applyProtection="1">
      <alignment wrapText="1"/>
    </xf>
    <xf numFmtId="0" fontId="10" fillId="0" borderId="2" xfId="0" applyFont="1" applyFill="1" applyBorder="1" applyAlignment="1">
      <alignment wrapText="1"/>
    </xf>
    <xf numFmtId="0" fontId="7" fillId="0" borderId="2" xfId="0" applyFont="1" applyFill="1" applyBorder="1" applyAlignment="1">
      <alignment horizontal="center"/>
    </xf>
    <xf numFmtId="0" fontId="10" fillId="0" borderId="2" xfId="0" applyFont="1" applyFill="1" applyBorder="1"/>
    <xf numFmtId="0" fontId="2" fillId="0" borderId="10" xfId="0" applyFont="1" applyFill="1" applyBorder="1" applyAlignment="1">
      <alignment horizontal="left" vertical="top" wrapText="1"/>
    </xf>
    <xf numFmtId="0" fontId="2" fillId="0" borderId="10" xfId="0" applyFont="1" applyFill="1" applyBorder="1" applyAlignment="1">
      <alignment horizontal="center" vertical="top" wrapText="1"/>
    </xf>
    <xf numFmtId="0" fontId="123" fillId="0" borderId="10" xfId="0" applyFont="1" applyFill="1" applyBorder="1" applyAlignment="1">
      <alignment horizontal="center" vertical="top" wrapText="1"/>
    </xf>
    <xf numFmtId="0" fontId="112" fillId="0" borderId="10" xfId="0" applyFont="1" applyFill="1" applyBorder="1" applyAlignment="1">
      <alignment horizontal="center" vertical="top" wrapText="1"/>
    </xf>
    <xf numFmtId="1" fontId="4" fillId="0" borderId="10" xfId="0" applyNumberFormat="1" applyFont="1" applyFill="1" applyBorder="1" applyAlignment="1">
      <alignment horizontal="center" vertical="top" wrapText="1"/>
    </xf>
    <xf numFmtId="4" fontId="4" fillId="0" borderId="10" xfId="0" applyNumberFormat="1" applyFont="1" applyFill="1" applyBorder="1" applyAlignment="1">
      <alignment horizontal="center" vertical="top" wrapText="1"/>
    </xf>
    <xf numFmtId="0" fontId="37" fillId="0" borderId="10" xfId="1" applyFill="1" applyBorder="1" applyAlignment="1" applyProtection="1">
      <alignment horizontal="center" vertical="top" wrapText="1"/>
    </xf>
    <xf numFmtId="0" fontId="112" fillId="0" borderId="11" xfId="0" applyFont="1" applyFill="1" applyBorder="1" applyAlignment="1">
      <alignment horizontal="center" vertical="top" wrapText="1"/>
    </xf>
    <xf numFmtId="0" fontId="37" fillId="0" borderId="13" xfId="1" applyFill="1" applyBorder="1" applyAlignment="1" applyProtection="1">
      <alignment horizontal="center" vertical="top" wrapText="1"/>
    </xf>
    <xf numFmtId="0" fontId="0" fillId="0" borderId="2" xfId="0" applyFill="1" applyBorder="1" applyAlignment="1">
      <alignment vertical="top" wrapText="1"/>
    </xf>
    <xf numFmtId="1" fontId="4" fillId="0" borderId="14" xfId="0" applyNumberFormat="1" applyFont="1" applyFill="1" applyBorder="1" applyAlignment="1">
      <alignment horizontal="center" vertical="top" wrapText="1"/>
    </xf>
    <xf numFmtId="0" fontId="0" fillId="0" borderId="2" xfId="0" applyFill="1" applyBorder="1" applyAlignment="1">
      <alignment wrapText="1"/>
    </xf>
    <xf numFmtId="0" fontId="0" fillId="0" borderId="2" xfId="0" applyFill="1" applyBorder="1" applyAlignment="1">
      <alignment horizontal="left" vertical="top" wrapText="1"/>
    </xf>
    <xf numFmtId="3" fontId="4" fillId="0" borderId="2" xfId="0" applyNumberFormat="1" applyFont="1" applyFill="1" applyBorder="1" applyAlignment="1">
      <alignment horizontal="center" vertical="top" wrapText="1"/>
    </xf>
    <xf numFmtId="2" fontId="4" fillId="0" borderId="2" xfId="0" applyNumberFormat="1" applyFont="1" applyFill="1" applyBorder="1" applyAlignment="1">
      <alignment horizontal="center" vertical="top" wrapText="1"/>
    </xf>
    <xf numFmtId="0" fontId="32" fillId="0" borderId="2" xfId="1" applyFont="1" applyFill="1" applyBorder="1" applyAlignment="1" applyProtection="1">
      <alignment vertical="top" wrapText="1"/>
    </xf>
    <xf numFmtId="0" fontId="37" fillId="0" borderId="2" xfId="1" applyFill="1" applyBorder="1" applyAlignment="1" applyProtection="1">
      <alignment horizontal="left" vertical="top" wrapText="1"/>
    </xf>
    <xf numFmtId="2" fontId="37" fillId="0" borderId="2" xfId="1" applyNumberFormat="1" applyFill="1" applyBorder="1" applyAlignment="1" applyProtection="1">
      <alignment vertical="top" wrapText="1"/>
    </xf>
    <xf numFmtId="0" fontId="10" fillId="0" borderId="2" xfId="0" applyFont="1" applyFill="1" applyBorder="1" applyAlignment="1">
      <alignment vertical="center" wrapText="1"/>
    </xf>
    <xf numFmtId="0" fontId="2" fillId="0" borderId="2" xfId="0" applyFont="1" applyFill="1" applyBorder="1" applyAlignment="1">
      <alignment vertical="center" wrapText="1"/>
    </xf>
    <xf numFmtId="3" fontId="2" fillId="0" borderId="2" xfId="0" applyNumberFormat="1" applyFont="1" applyFill="1" applyBorder="1" applyAlignment="1">
      <alignment horizontal="center" vertical="top" wrapText="1"/>
    </xf>
    <xf numFmtId="0" fontId="124" fillId="0" borderId="0" xfId="0" applyFont="1" applyFill="1" applyAlignment="1">
      <alignment wrapText="1"/>
    </xf>
    <xf numFmtId="0" fontId="124" fillId="0" borderId="2" xfId="0" applyFont="1" applyFill="1" applyBorder="1" applyAlignment="1">
      <alignment wrapText="1"/>
    </xf>
    <xf numFmtId="14" fontId="2" fillId="0" borderId="2" xfId="0" applyNumberFormat="1" applyFont="1" applyFill="1" applyBorder="1" applyAlignment="1">
      <alignment horizontal="center" vertical="top" wrapText="1"/>
    </xf>
    <xf numFmtId="0" fontId="2" fillId="0" borderId="2" xfId="0" applyFont="1" applyFill="1" applyBorder="1" applyAlignment="1">
      <alignment horizontal="left" vertical="center" wrapText="1"/>
    </xf>
    <xf numFmtId="0" fontId="125" fillId="0" borderId="0" xfId="0" applyFont="1" applyFill="1" applyAlignment="1">
      <alignment horizontal="left" vertical="center" wrapText="1"/>
    </xf>
    <xf numFmtId="0" fontId="4" fillId="0" borderId="3" xfId="0" applyFont="1" applyFill="1" applyBorder="1" applyAlignment="1">
      <alignment horizontal="center" vertical="top" wrapText="1"/>
    </xf>
    <xf numFmtId="0" fontId="23" fillId="0" borderId="3" xfId="0" applyFont="1" applyFill="1" applyBorder="1" applyAlignment="1" applyProtection="1">
      <alignment horizontal="left" vertical="center" wrapText="1"/>
      <protection locked="0"/>
    </xf>
    <xf numFmtId="0" fontId="42" fillId="9" borderId="2" xfId="0" applyFont="1" applyFill="1" applyBorder="1" applyAlignment="1">
      <alignment vertical="center" wrapText="1"/>
    </xf>
    <xf numFmtId="0" fontId="42" fillId="0" borderId="2" xfId="0" applyFont="1" applyBorder="1" applyAlignment="1">
      <alignment vertical="center" wrapText="1"/>
    </xf>
    <xf numFmtId="0" fontId="42" fillId="0" borderId="2" xfId="0" applyFont="1" applyFill="1" applyBorder="1" applyAlignment="1">
      <alignment horizontal="center" vertical="center" wrapText="1"/>
    </xf>
    <xf numFmtId="0" fontId="42" fillId="0" borderId="2" xfId="0" applyFont="1" applyFill="1" applyBorder="1" applyAlignment="1">
      <alignment horizontal="right" vertical="center" wrapText="1"/>
    </xf>
    <xf numFmtId="0" fontId="10" fillId="0" borderId="3" xfId="0" applyFont="1" applyFill="1" applyBorder="1" applyAlignment="1">
      <alignment vertical="center" wrapText="1"/>
    </xf>
    <xf numFmtId="0" fontId="42" fillId="0" borderId="3" xfId="0" applyFont="1" applyFill="1" applyBorder="1" applyAlignment="1">
      <alignment vertical="center" wrapText="1"/>
    </xf>
    <xf numFmtId="0" fontId="42" fillId="0" borderId="3" xfId="0" applyFont="1" applyFill="1" applyBorder="1" applyAlignment="1">
      <alignment horizontal="center" vertical="center" wrapText="1"/>
    </xf>
    <xf numFmtId="0" fontId="43" fillId="0" borderId="3" xfId="0" applyFont="1" applyFill="1" applyBorder="1" applyAlignment="1">
      <alignment vertical="center" wrapText="1"/>
    </xf>
    <xf numFmtId="0" fontId="37" fillId="0" borderId="3" xfId="1" applyFill="1" applyBorder="1" applyAlignment="1" applyProtection="1">
      <alignment vertical="center" wrapText="1"/>
    </xf>
    <xf numFmtId="0" fontId="42" fillId="0" borderId="3" xfId="0" applyFont="1" applyFill="1" applyBorder="1" applyAlignment="1">
      <alignment horizontal="right" vertical="center" wrapText="1"/>
    </xf>
    <xf numFmtId="0" fontId="42" fillId="0" borderId="2" xfId="0" applyFont="1" applyFill="1" applyBorder="1" applyAlignment="1">
      <alignment horizontal="left" vertical="center" wrapText="1"/>
    </xf>
    <xf numFmtId="1" fontId="4" fillId="0" borderId="2" xfId="0" applyNumberFormat="1" applyFont="1" applyFill="1" applyBorder="1" applyAlignment="1" applyProtection="1">
      <alignment horizontal="center" vertical="center" wrapText="1"/>
      <protection locked="0"/>
    </xf>
    <xf numFmtId="164" fontId="2" fillId="0" borderId="2" xfId="0" applyNumberFormat="1" applyFont="1" applyFill="1" applyBorder="1" applyAlignment="1">
      <alignment horizontal="center" vertical="top" wrapText="1"/>
    </xf>
    <xf numFmtId="49" fontId="37" fillId="0" borderId="2" xfId="1" applyNumberFormat="1" applyFill="1" applyBorder="1" applyAlignment="1" applyProtection="1">
      <alignment horizontal="center" vertical="top" wrapText="1"/>
    </xf>
    <xf numFmtId="1" fontId="4" fillId="0" borderId="2" xfId="0" applyNumberFormat="1" applyFont="1" applyFill="1" applyBorder="1" applyAlignment="1">
      <alignment horizontal="center" vertical="center" wrapText="1"/>
    </xf>
    <xf numFmtId="2" fontId="4" fillId="0" borderId="2" xfId="0" applyNumberFormat="1" applyFont="1" applyFill="1" applyBorder="1" applyAlignment="1">
      <alignment horizontal="center" vertical="center" wrapText="1"/>
    </xf>
    <xf numFmtId="0" fontId="37" fillId="0" borderId="0" xfId="1" applyFill="1" applyAlignment="1" applyProtection="1"/>
    <xf numFmtId="49" fontId="4" fillId="0" borderId="2" xfId="0" applyNumberFormat="1" applyFont="1" applyFill="1" applyBorder="1" applyAlignment="1">
      <alignment horizontal="center" vertical="top" wrapText="1"/>
    </xf>
    <xf numFmtId="164" fontId="4" fillId="0" borderId="2" xfId="0" applyNumberFormat="1" applyFont="1" applyFill="1" applyBorder="1" applyAlignment="1">
      <alignment horizontal="center" vertical="top" wrapText="1"/>
    </xf>
    <xf numFmtId="0" fontId="123" fillId="0" borderId="10" xfId="0" applyFont="1" applyFill="1" applyBorder="1" applyAlignment="1">
      <alignment vertical="top" wrapText="1"/>
    </xf>
    <xf numFmtId="0" fontId="4" fillId="0" borderId="10" xfId="0" applyFont="1" applyFill="1" applyBorder="1" applyAlignment="1">
      <alignment horizontal="center" vertical="top" wrapText="1"/>
    </xf>
    <xf numFmtId="0" fontId="46" fillId="0" borderId="4" xfId="1" applyFont="1" applyFill="1" applyBorder="1" applyAlignment="1" applyProtection="1">
      <alignment vertical="top" wrapText="1"/>
      <protection locked="0"/>
    </xf>
    <xf numFmtId="0" fontId="127" fillId="0" borderId="2" xfId="0" applyFont="1" applyBorder="1" applyAlignment="1">
      <alignment horizontal="center" vertical="center" wrapText="1"/>
    </xf>
    <xf numFmtId="0" fontId="127" fillId="3" borderId="2" xfId="0" applyFont="1" applyFill="1" applyBorder="1" applyAlignment="1" applyProtection="1">
      <alignment horizontal="left" vertical="center" wrapText="1"/>
      <protection locked="0"/>
    </xf>
    <xf numFmtId="0" fontId="127" fillId="3" borderId="2" xfId="0" applyFont="1" applyFill="1" applyBorder="1" applyAlignment="1" applyProtection="1">
      <alignment horizontal="center" vertical="center" wrapText="1"/>
      <protection locked="0"/>
    </xf>
    <xf numFmtId="3" fontId="127" fillId="0" borderId="2" xfId="0" applyNumberFormat="1" applyFont="1" applyFill="1" applyBorder="1" applyAlignment="1" applyProtection="1">
      <alignment horizontal="center" vertical="center" wrapText="1"/>
      <protection locked="0"/>
    </xf>
    <xf numFmtId="3" fontId="128" fillId="0" borderId="2" xfId="0" applyNumberFormat="1" applyFont="1" applyBorder="1" applyAlignment="1" applyProtection="1">
      <alignment horizontal="center"/>
      <protection locked="0"/>
    </xf>
    <xf numFmtId="3" fontId="127" fillId="0" borderId="2" xfId="0" applyNumberFormat="1" applyFont="1" applyBorder="1" applyAlignment="1" applyProtection="1">
      <alignment horizontal="center" vertical="center" wrapText="1"/>
      <protection locked="0"/>
    </xf>
    <xf numFmtId="3" fontId="128" fillId="0" borderId="2" xfId="0" applyNumberFormat="1" applyFont="1" applyBorder="1" applyAlignment="1" applyProtection="1">
      <alignment horizontal="center" vertical="center"/>
      <protection locked="0"/>
    </xf>
    <xf numFmtId="3" fontId="128" fillId="0" borderId="2" xfId="0" applyNumberFormat="1" applyFont="1" applyFill="1" applyBorder="1" applyAlignment="1" applyProtection="1">
      <alignment horizontal="center"/>
      <protection locked="0"/>
    </xf>
    <xf numFmtId="0" fontId="129" fillId="0" borderId="2" xfId="3" applyFont="1" applyBorder="1" applyProtection="1">
      <protection locked="0"/>
    </xf>
    <xf numFmtId="3" fontId="127" fillId="0" borderId="2" xfId="0" applyNumberFormat="1" applyFont="1" applyBorder="1" applyAlignment="1" applyProtection="1">
      <alignment horizontal="center" vertical="center"/>
      <protection locked="0"/>
    </xf>
    <xf numFmtId="3" fontId="129" fillId="0" borderId="2" xfId="0" applyNumberFormat="1" applyFont="1" applyBorder="1" applyAlignment="1" applyProtection="1">
      <alignment horizontal="center" vertical="center"/>
      <protection locked="0"/>
    </xf>
    <xf numFmtId="3" fontId="129" fillId="0" borderId="2" xfId="0" applyNumberFormat="1" applyFont="1" applyBorder="1" applyAlignment="1">
      <alignment horizontal="center" vertical="center"/>
    </xf>
    <xf numFmtId="3" fontId="128" fillId="0" borderId="2" xfId="0" applyNumberFormat="1" applyFont="1" applyBorder="1" applyAlignment="1">
      <alignment horizontal="center" vertical="center"/>
    </xf>
    <xf numFmtId="0" fontId="127" fillId="0" borderId="2" xfId="0" applyFont="1" applyFill="1" applyBorder="1" applyAlignment="1" applyProtection="1">
      <alignment horizontal="left" vertical="center" wrapText="1"/>
      <protection locked="0"/>
    </xf>
    <xf numFmtId="3" fontId="130" fillId="0" borderId="2" xfId="0" applyNumberFormat="1" applyFont="1" applyBorder="1" applyAlignment="1">
      <alignment horizontal="center" vertical="center"/>
    </xf>
    <xf numFmtId="3" fontId="128" fillId="0" borderId="2" xfId="2" applyNumberFormat="1" applyFont="1" applyBorder="1" applyAlignment="1">
      <alignment horizontal="center" vertical="center"/>
    </xf>
    <xf numFmtId="0" fontId="131" fillId="5" borderId="2" xfId="0" applyFont="1" applyFill="1" applyBorder="1"/>
    <xf numFmtId="0" fontId="127" fillId="8" borderId="2" xfId="0" applyFont="1" applyFill="1" applyBorder="1" applyAlignment="1" applyProtection="1">
      <alignment horizontal="center"/>
      <protection locked="0"/>
    </xf>
    <xf numFmtId="0" fontId="127" fillId="0" borderId="0" xfId="0" applyFont="1" applyFill="1" applyBorder="1" applyAlignment="1" applyProtection="1">
      <alignment horizontal="center"/>
      <protection locked="0"/>
    </xf>
    <xf numFmtId="0" fontId="129" fillId="0" borderId="0" xfId="0" applyFont="1" applyFill="1"/>
    <xf numFmtId="0" fontId="129" fillId="0" borderId="0" xfId="0" applyFont="1" applyAlignment="1">
      <alignment horizontal="center"/>
    </xf>
    <xf numFmtId="0" fontId="129" fillId="0" borderId="0" xfId="0" applyFont="1"/>
    <xf numFmtId="0" fontId="128" fillId="0" borderId="0" xfId="0" applyFont="1"/>
    <xf numFmtId="0" fontId="129" fillId="0" borderId="0" xfId="0" applyFont="1" applyAlignment="1">
      <alignment horizontal="center" wrapText="1"/>
    </xf>
    <xf numFmtId="0" fontId="128" fillId="0" borderId="0" xfId="0" applyFont="1" applyAlignment="1">
      <alignment horizontal="center" textRotation="90" wrapText="1"/>
    </xf>
    <xf numFmtId="0" fontId="127" fillId="0" borderId="0" xfId="0" applyFont="1" applyAlignment="1">
      <alignment horizontal="center" textRotation="90" wrapText="1"/>
    </xf>
    <xf numFmtId="0" fontId="127" fillId="0" borderId="0" xfId="0" applyFont="1" applyFill="1" applyAlignment="1">
      <alignment horizontal="center" wrapText="1"/>
    </xf>
    <xf numFmtId="0" fontId="133" fillId="5" borderId="2" xfId="0" applyFont="1" applyFill="1" applyBorder="1" applyAlignment="1">
      <alignment horizontal="center" vertical="center" wrapText="1"/>
    </xf>
    <xf numFmtId="0" fontId="133" fillId="5" borderId="3" xfId="0" applyFont="1" applyFill="1" applyBorder="1" applyAlignment="1">
      <alignment horizontal="center" vertical="center" wrapText="1"/>
    </xf>
    <xf numFmtId="0" fontId="133" fillId="6" borderId="2" xfId="0" applyFont="1" applyFill="1" applyBorder="1" applyAlignment="1">
      <alignment horizontal="center" vertical="center" wrapText="1"/>
    </xf>
    <xf numFmtId="0" fontId="133" fillId="0" borderId="0" xfId="0" applyFont="1"/>
    <xf numFmtId="3" fontId="128" fillId="6" borderId="2" xfId="0" applyNumberFormat="1" applyFont="1" applyFill="1" applyBorder="1" applyAlignment="1">
      <alignment horizontal="center" vertical="center"/>
    </xf>
    <xf numFmtId="4" fontId="128" fillId="7" borderId="2" xfId="0" applyNumberFormat="1" applyFont="1" applyFill="1" applyBorder="1" applyAlignment="1">
      <alignment horizontal="center" vertical="center"/>
    </xf>
    <xf numFmtId="0" fontId="128" fillId="0" borderId="0" xfId="0" applyFont="1" applyAlignment="1">
      <alignment vertical="center"/>
    </xf>
    <xf numFmtId="0" fontId="129" fillId="6" borderId="2" xfId="0" applyFont="1" applyFill="1" applyBorder="1" applyAlignment="1">
      <alignment horizontal="center" vertical="center" wrapText="1"/>
    </xf>
    <xf numFmtId="0" fontId="129" fillId="6" borderId="2" xfId="0" applyFont="1" applyFill="1" applyBorder="1" applyAlignment="1">
      <alignment horizontal="center" vertical="center"/>
    </xf>
    <xf numFmtId="1" fontId="129" fillId="6" borderId="2" xfId="0" applyNumberFormat="1" applyFont="1" applyFill="1" applyBorder="1" applyAlignment="1">
      <alignment horizontal="center" vertical="center"/>
    </xf>
    <xf numFmtId="4" fontId="129" fillId="6" borderId="2" xfId="0" applyNumberFormat="1" applyFont="1" applyFill="1" applyBorder="1" applyAlignment="1">
      <alignment horizontal="center" vertical="center"/>
    </xf>
    <xf numFmtId="4" fontId="128" fillId="6" borderId="2" xfId="0" applyNumberFormat="1" applyFont="1" applyFill="1" applyBorder="1" applyAlignment="1">
      <alignment horizontal="center" vertical="center"/>
    </xf>
    <xf numFmtId="0" fontId="129" fillId="7" borderId="2" xfId="0" applyFont="1" applyFill="1" applyBorder="1" applyAlignment="1">
      <alignment horizontal="center" vertical="center" wrapText="1"/>
    </xf>
    <xf numFmtId="0" fontId="129" fillId="7" borderId="2" xfId="0" applyFont="1" applyFill="1" applyBorder="1"/>
    <xf numFmtId="4" fontId="129" fillId="7" borderId="2" xfId="0" applyNumberFormat="1" applyFont="1" applyFill="1" applyBorder="1" applyAlignment="1">
      <alignment horizontal="center" vertical="center"/>
    </xf>
    <xf numFmtId="0" fontId="129" fillId="5" borderId="2" xfId="0" applyFont="1" applyFill="1" applyBorder="1" applyAlignment="1">
      <alignment horizontal="left" vertical="center"/>
    </xf>
    <xf numFmtId="0" fontId="129" fillId="0" borderId="2" xfId="0" applyFont="1" applyFill="1" applyBorder="1" applyAlignment="1" applyProtection="1">
      <alignment horizontal="center" vertical="center"/>
      <protection locked="0"/>
    </xf>
    <xf numFmtId="0" fontId="129" fillId="6" borderId="2" xfId="0" applyFont="1" applyFill="1" applyBorder="1" applyAlignment="1">
      <alignment horizontal="left" vertical="center"/>
    </xf>
    <xf numFmtId="0" fontId="129" fillId="7" borderId="2" xfId="0" applyFont="1" applyFill="1" applyBorder="1" applyAlignment="1">
      <alignment horizontal="left" vertical="center"/>
    </xf>
    <xf numFmtId="0" fontId="129" fillId="7" borderId="2" xfId="0" applyFont="1" applyFill="1" applyBorder="1" applyAlignment="1">
      <alignment horizontal="center" vertical="center"/>
    </xf>
    <xf numFmtId="0" fontId="19" fillId="4" borderId="0" xfId="0" applyFont="1" applyFill="1" applyAlignment="1">
      <alignment horizontal="center" wrapText="1"/>
    </xf>
    <xf numFmtId="0" fontId="8" fillId="4" borderId="8" xfId="0" applyFont="1" applyFill="1" applyBorder="1" applyAlignment="1">
      <alignment horizontal="center" wrapText="1"/>
    </xf>
    <xf numFmtId="0" fontId="8" fillId="4" borderId="7" xfId="0" applyFont="1" applyFill="1" applyBorder="1" applyAlignment="1">
      <alignment horizontal="center"/>
    </xf>
    <xf numFmtId="0" fontId="8" fillId="4" borderId="5" xfId="0" applyFont="1" applyFill="1" applyBorder="1" applyAlignment="1">
      <alignment horizontal="center"/>
    </xf>
    <xf numFmtId="0" fontId="2" fillId="4" borderId="2" xfId="0" applyFont="1" applyFill="1" applyBorder="1" applyAlignment="1">
      <alignment horizontal="left" wrapText="1"/>
    </xf>
    <xf numFmtId="0" fontId="2" fillId="4" borderId="2" xfId="0" applyFont="1" applyFill="1" applyBorder="1" applyAlignment="1">
      <alignment horizontal="left" vertical="top" wrapText="1"/>
    </xf>
    <xf numFmtId="0" fontId="2" fillId="4" borderId="8" xfId="0" applyFont="1" applyFill="1" applyBorder="1" applyAlignment="1">
      <alignment horizontal="left" wrapText="1"/>
    </xf>
    <xf numFmtId="0" fontId="0" fillId="0" borderId="7" xfId="0" applyBorder="1" applyAlignment="1">
      <alignment horizontal="left" wrapText="1"/>
    </xf>
    <xf numFmtId="0" fontId="0" fillId="0" borderId="5" xfId="0" applyBorder="1" applyAlignment="1">
      <alignment horizontal="left" wrapText="1"/>
    </xf>
    <xf numFmtId="0" fontId="2" fillId="4" borderId="7" xfId="0" applyFont="1" applyFill="1" applyBorder="1" applyAlignment="1">
      <alignment horizontal="left" wrapText="1"/>
    </xf>
    <xf numFmtId="0" fontId="2" fillId="4" borderId="5" xfId="0" applyFont="1" applyFill="1" applyBorder="1" applyAlignment="1">
      <alignment horizontal="left" wrapText="1"/>
    </xf>
    <xf numFmtId="0" fontId="8" fillId="4" borderId="2" xfId="0" applyFont="1" applyFill="1" applyBorder="1" applyAlignment="1">
      <alignment horizontal="center" wrapText="1"/>
    </xf>
    <xf numFmtId="0" fontId="12" fillId="4" borderId="2" xfId="0" applyFont="1" applyFill="1" applyBorder="1" applyAlignment="1">
      <alignment horizontal="center" wrapText="1"/>
    </xf>
    <xf numFmtId="0" fontId="10" fillId="4" borderId="2" xfId="0" applyFont="1" applyFill="1" applyBorder="1" applyAlignment="1">
      <alignment horizontal="left" wrapText="1"/>
    </xf>
    <xf numFmtId="0" fontId="0" fillId="0" borderId="2" xfId="0" applyBorder="1" applyAlignment="1"/>
    <xf numFmtId="0" fontId="2" fillId="4" borderId="2" xfId="0" applyFont="1" applyFill="1" applyBorder="1" applyAlignment="1">
      <alignment horizontal="left"/>
    </xf>
    <xf numFmtId="0" fontId="20" fillId="4" borderId="0" xfId="0" applyFont="1" applyFill="1" applyAlignment="1">
      <alignment horizontal="center" wrapText="1"/>
    </xf>
    <xf numFmtId="0" fontId="10" fillId="4" borderId="8" xfId="0" applyFont="1" applyFill="1" applyBorder="1" applyAlignment="1">
      <alignment horizontal="left" vertical="top" wrapText="1"/>
    </xf>
    <xf numFmtId="0" fontId="10" fillId="4" borderId="7" xfId="0" applyFont="1" applyFill="1" applyBorder="1" applyAlignment="1">
      <alignment horizontal="left" vertical="top" wrapText="1"/>
    </xf>
    <xf numFmtId="0" fontId="10" fillId="4" borderId="5" xfId="0" applyFont="1" applyFill="1" applyBorder="1" applyAlignment="1">
      <alignment horizontal="left" vertical="top" wrapText="1"/>
    </xf>
    <xf numFmtId="0" fontId="2" fillId="4" borderId="8" xfId="0" applyFont="1" applyFill="1" applyBorder="1" applyAlignment="1">
      <alignment horizontal="left"/>
    </xf>
    <xf numFmtId="0" fontId="2" fillId="4" borderId="7" xfId="0" applyFont="1" applyFill="1" applyBorder="1" applyAlignment="1">
      <alignment horizontal="left"/>
    </xf>
    <xf numFmtId="0" fontId="2" fillId="4" borderId="5" xfId="0" applyFont="1" applyFill="1" applyBorder="1" applyAlignment="1">
      <alignment horizontal="left"/>
    </xf>
    <xf numFmtId="0" fontId="2" fillId="0" borderId="0" xfId="0" applyFont="1" applyAlignment="1">
      <alignment wrapText="1"/>
    </xf>
    <xf numFmtId="0" fontId="6" fillId="4" borderId="8"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0" fillId="0" borderId="2" xfId="0" applyBorder="1" applyAlignment="1">
      <alignment wrapText="1"/>
    </xf>
    <xf numFmtId="0" fontId="2" fillId="4" borderId="8" xfId="0" applyFont="1" applyFill="1" applyBorder="1" applyAlignment="1">
      <alignment horizontal="left" vertical="top" wrapText="1"/>
    </xf>
    <xf numFmtId="0" fontId="2" fillId="4" borderId="7" xfId="0" applyFont="1" applyFill="1" applyBorder="1" applyAlignment="1">
      <alignment horizontal="left" vertical="top" wrapText="1"/>
    </xf>
    <xf numFmtId="0" fontId="2" fillId="4" borderId="5" xfId="0" applyFont="1" applyFill="1" applyBorder="1" applyAlignment="1">
      <alignment horizontal="left" vertical="top" wrapText="1"/>
    </xf>
    <xf numFmtId="0" fontId="27" fillId="4" borderId="2" xfId="0" applyFont="1" applyFill="1" applyBorder="1" applyAlignment="1">
      <alignment horizontal="left" vertical="top" wrapText="1"/>
    </xf>
    <xf numFmtId="0" fontId="2" fillId="4" borderId="2" xfId="0" applyFont="1" applyFill="1" applyBorder="1" applyAlignment="1">
      <alignment vertical="top" wrapText="1"/>
    </xf>
    <xf numFmtId="0" fontId="3" fillId="4" borderId="2" xfId="0" applyFont="1" applyFill="1" applyBorder="1" applyAlignment="1">
      <alignment vertical="top" wrapText="1"/>
    </xf>
    <xf numFmtId="0" fontId="12" fillId="4" borderId="7" xfId="0" applyFont="1" applyFill="1" applyBorder="1" applyAlignment="1">
      <alignment horizontal="center" wrapText="1"/>
    </xf>
    <xf numFmtId="0" fontId="12" fillId="4" borderId="5" xfId="0" applyFont="1" applyFill="1" applyBorder="1" applyAlignment="1">
      <alignment horizontal="center" wrapText="1"/>
    </xf>
    <xf numFmtId="0" fontId="24" fillId="4" borderId="2" xfId="0" applyFont="1" applyFill="1" applyBorder="1" applyAlignment="1">
      <alignment vertical="top" wrapText="1"/>
    </xf>
    <xf numFmtId="0" fontId="23" fillId="0" borderId="2" xfId="0" applyFont="1" applyBorder="1" applyAlignment="1">
      <alignment vertical="top" wrapText="1"/>
    </xf>
    <xf numFmtId="0" fontId="24" fillId="4" borderId="8" xfId="0" applyFont="1" applyFill="1" applyBorder="1" applyAlignment="1">
      <alignment vertical="top" wrapText="1"/>
    </xf>
    <xf numFmtId="0" fontId="2" fillId="4" borderId="7" xfId="0" applyFont="1" applyFill="1" applyBorder="1" applyAlignment="1">
      <alignment vertical="top" wrapText="1"/>
    </xf>
    <xf numFmtId="0" fontId="2" fillId="4" borderId="5" xfId="0" applyFont="1" applyFill="1" applyBorder="1" applyAlignment="1">
      <alignment vertical="top" wrapText="1"/>
    </xf>
    <xf numFmtId="0" fontId="23" fillId="0" borderId="2" xfId="0" applyFont="1" applyBorder="1"/>
    <xf numFmtId="0" fontId="2" fillId="4" borderId="2" xfId="0" applyFont="1" applyFill="1" applyBorder="1" applyAlignment="1">
      <alignment wrapText="1"/>
    </xf>
    <xf numFmtId="0" fontId="23" fillId="0" borderId="2" xfId="0" applyFont="1" applyBorder="1" applyAlignment="1">
      <alignment wrapText="1"/>
    </xf>
    <xf numFmtId="0" fontId="2" fillId="4" borderId="2" xfId="0" applyFont="1" applyFill="1" applyBorder="1"/>
    <xf numFmtId="0" fontId="24" fillId="4" borderId="2" xfId="0" applyFont="1" applyFill="1" applyBorder="1" applyAlignment="1">
      <alignment horizontal="left" vertical="top"/>
    </xf>
    <xf numFmtId="0" fontId="24" fillId="4" borderId="2" xfId="0" applyFont="1" applyFill="1" applyBorder="1" applyAlignment="1">
      <alignment horizontal="left" wrapText="1"/>
    </xf>
    <xf numFmtId="0" fontId="3" fillId="4" borderId="2" xfId="0" applyFont="1" applyFill="1" applyBorder="1" applyAlignment="1">
      <alignment horizontal="left" wrapText="1"/>
    </xf>
    <xf numFmtId="0" fontId="24" fillId="4" borderId="2" xfId="0" applyFont="1" applyFill="1" applyBorder="1" applyAlignment="1">
      <alignment horizontal="left" vertical="top" wrapText="1"/>
    </xf>
    <xf numFmtId="0" fontId="20" fillId="4" borderId="0" xfId="0" applyFont="1" applyFill="1" applyAlignment="1">
      <alignment horizontal="center" vertical="top" wrapText="1"/>
    </xf>
    <xf numFmtId="0" fontId="2" fillId="4" borderId="2" xfId="0" applyFont="1" applyFill="1" applyBorder="1" applyAlignment="1">
      <alignment horizontal="left" vertical="top"/>
    </xf>
    <xf numFmtId="0" fontId="2" fillId="12" borderId="8" xfId="0" applyFont="1" applyFill="1" applyBorder="1" applyAlignment="1">
      <alignment horizontal="left" vertical="top" wrapText="1"/>
    </xf>
    <xf numFmtId="0" fontId="2" fillId="12" borderId="7" xfId="0" applyFont="1" applyFill="1" applyBorder="1" applyAlignment="1">
      <alignment horizontal="left" vertical="top" wrapText="1"/>
    </xf>
    <xf numFmtId="0" fontId="2" fillId="12" borderId="5" xfId="0" applyFont="1" applyFill="1" applyBorder="1" applyAlignment="1">
      <alignment horizontal="left" vertical="top" wrapText="1"/>
    </xf>
    <xf numFmtId="0" fontId="24" fillId="4" borderId="8" xfId="0" applyFont="1" applyFill="1" applyBorder="1" applyAlignment="1">
      <alignment horizontal="left" vertical="top" wrapText="1"/>
    </xf>
    <xf numFmtId="0" fontId="24" fillId="4" borderId="7" xfId="0" applyFont="1" applyFill="1" applyBorder="1" applyAlignment="1">
      <alignment horizontal="left" vertical="top" wrapText="1"/>
    </xf>
    <xf numFmtId="0" fontId="24" fillId="4" borderId="5" xfId="0" applyFont="1" applyFill="1" applyBorder="1" applyAlignment="1">
      <alignment horizontal="left" vertical="top" wrapText="1"/>
    </xf>
    <xf numFmtId="0" fontId="8" fillId="4" borderId="7" xfId="0" applyFont="1" applyFill="1" applyBorder="1" applyAlignment="1">
      <alignment horizontal="center" wrapText="1"/>
    </xf>
    <xf numFmtId="0" fontId="8" fillId="4" borderId="5" xfId="0" applyFont="1" applyFill="1" applyBorder="1" applyAlignment="1">
      <alignment horizontal="center" wrapText="1"/>
    </xf>
    <xf numFmtId="0" fontId="24" fillId="4" borderId="8" xfId="0" applyFont="1" applyFill="1" applyBorder="1" applyAlignment="1">
      <alignment horizontal="left" wrapText="1"/>
    </xf>
    <xf numFmtId="0" fontId="24" fillId="4" borderId="7" xfId="0" applyFont="1" applyFill="1" applyBorder="1" applyAlignment="1">
      <alignment horizontal="left" wrapText="1"/>
    </xf>
    <xf numFmtId="0" fontId="24" fillId="4" borderId="5" xfId="0" applyFont="1" applyFill="1" applyBorder="1" applyAlignment="1">
      <alignment horizontal="left" wrapText="1"/>
    </xf>
    <xf numFmtId="0" fontId="10" fillId="4" borderId="8" xfId="0" applyFont="1" applyFill="1" applyBorder="1" applyAlignment="1">
      <alignment horizontal="left" wrapText="1"/>
    </xf>
    <xf numFmtId="0" fontId="10" fillId="4" borderId="7" xfId="0" applyFont="1" applyFill="1" applyBorder="1" applyAlignment="1">
      <alignment horizontal="left" wrapText="1"/>
    </xf>
    <xf numFmtId="0" fontId="10" fillId="4" borderId="5" xfId="0" applyFont="1" applyFill="1" applyBorder="1" applyAlignment="1">
      <alignment horizontal="left" wrapText="1"/>
    </xf>
    <xf numFmtId="0" fontId="13" fillId="4" borderId="7" xfId="0" applyFont="1" applyFill="1" applyBorder="1" applyAlignment="1">
      <alignment horizontal="center" wrapText="1"/>
    </xf>
    <xf numFmtId="0" fontId="13" fillId="4" borderId="5" xfId="0" applyFont="1" applyFill="1" applyBorder="1" applyAlignment="1">
      <alignment horizontal="center" wrapText="1"/>
    </xf>
    <xf numFmtId="0" fontId="27" fillId="4" borderId="8" xfId="0" applyFont="1" applyFill="1" applyBorder="1" applyAlignment="1">
      <alignment horizontal="left" vertical="top" wrapText="1"/>
    </xf>
    <xf numFmtId="0" fontId="20" fillId="4" borderId="0" xfId="0" applyFont="1" applyFill="1" applyBorder="1" applyAlignment="1">
      <alignment horizontal="center" vertical="top" wrapText="1"/>
    </xf>
  </cellXfs>
  <cellStyles count="4">
    <cellStyle name="Hyperlink" xfId="1" builtinId="8"/>
    <cellStyle name="Normal" xfId="0" builtinId="0"/>
    <cellStyle name="Normal 2" xfId="2"/>
    <cellStyle name="Normal_Sheet1" xfId="3"/>
  </cellStyles>
  <dxfs count="8">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51</xdr:row>
      <xdr:rowOff>0</xdr:rowOff>
    </xdr:from>
    <xdr:to>
      <xdr:col>2</xdr:col>
      <xdr:colOff>285750</xdr:colOff>
      <xdr:row>52</xdr:row>
      <xdr:rowOff>633693</xdr:rowOff>
    </xdr:to>
    <xdr:sp macro="" textlink="">
      <xdr:nvSpPr>
        <xdr:cNvPr id="2" name="AutoShape 1" descr="data:image/png;base64,iVBORw0KGgoAAAANSUhEUgAAAAwAAAAMCAYAAABWdVznAAAAcUlEQVQoU43PvQ2AIBiE4ZdN7EhoncYFcAPGYCRKKyzptbezJjGaaOIfH1ffk8spoAEmKqOAFliAucacYO9WoQPEGLsQwuicG6SlA6SUrNa68973ErqAMcbmnFcJ3cB+REIvIKFPUEK/4A8VwRcSwRNt/opxLARcIiMAAAAASUVORK5CYII="/>
        <xdr:cNvSpPr>
          <a:spLocks noChangeAspect="1" noChangeArrowheads="1"/>
        </xdr:cNvSpPr>
      </xdr:nvSpPr>
      <xdr:spPr bwMode="auto">
        <a:xfrm>
          <a:off x="2695575" y="18202275"/>
          <a:ext cx="285750" cy="1447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2</xdr:col>
      <xdr:colOff>0</xdr:colOff>
      <xdr:row>60</xdr:row>
      <xdr:rowOff>0</xdr:rowOff>
    </xdr:from>
    <xdr:to>
      <xdr:col>2</xdr:col>
      <xdr:colOff>285750</xdr:colOff>
      <xdr:row>64</xdr:row>
      <xdr:rowOff>1778373</xdr:rowOff>
    </xdr:to>
    <xdr:sp macro="" textlink="">
      <xdr:nvSpPr>
        <xdr:cNvPr id="3" name="AutoShape 1" descr="data:image/png;base64,iVBORw0KGgoAAAANSUhEUgAAAAwAAAAMCAYAAABWdVznAAAAcUlEQVQoU43PvQ2AIBiE4ZdN7EhoncYFcAPGYCRKKyzptbezJjGaaOIfH1ffk8spoAEmKqOAFliAucacYO9WoQPEGLsQwuicG6SlA6SUrNa68973ErqAMcbmnFcJ3cB+REIvIKFPUEK/4A8VwRcSwRNt/opxLARcIiMAAAAASUVORK5CYII="/>
        <xdr:cNvSpPr>
          <a:spLocks noChangeAspect="1" noChangeArrowheads="1"/>
        </xdr:cNvSpPr>
      </xdr:nvSpPr>
      <xdr:spPr bwMode="auto">
        <a:xfrm>
          <a:off x="2695575" y="30508575"/>
          <a:ext cx="285750" cy="1447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285750</xdr:colOff>
      <xdr:row>74</xdr:row>
      <xdr:rowOff>571500</xdr:rowOff>
    </xdr:to>
    <xdr:sp macro="" textlink="">
      <xdr:nvSpPr>
        <xdr:cNvPr id="4" name="AutoShape 1" descr="data:image/png;base64,iVBORw0KGgoAAAANSUhEUgAAAAwAAAAMCAYAAABWdVznAAAAcUlEQVQoU43PvQ2AIBiE4ZdN7EhoncYFcAPGYCRKKyzptbezJjGaaOIfH1ffk8spoAEmKqOAFliAucacYO9WoQPEGLsQwuicG6SlA6SUrNa68973ErqAMcbmnFcJ3cB+REIvIKFPUEK/4A8VwRcSwRNt/opxLARcIiMAAAAASUVORK5CYII="/>
        <xdr:cNvSpPr>
          <a:spLocks noChangeAspect="1" noChangeArrowheads="1"/>
        </xdr:cNvSpPr>
      </xdr:nvSpPr>
      <xdr:spPr bwMode="auto">
        <a:xfrm>
          <a:off x="2695575" y="48644175"/>
          <a:ext cx="28575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17" Type="http://schemas.openxmlformats.org/officeDocument/2006/relationships/hyperlink" Target="http://apps.webofknowledge.com/full_record.do?product=WOS&amp;search_mode=CitingArticles&amp;qid=175&amp;SID=E1UvvDYXbSGN6TkDVaE&amp;page=1&amp;doc=9&amp;cacheurlFromRightClick=no" TargetMode="External"/><Relationship Id="rId299" Type="http://schemas.openxmlformats.org/officeDocument/2006/relationships/hyperlink" Target="http://stec.univ-ovidius.ro/html/anale/ENG/2017/Section-IV/11.pdf" TargetMode="External"/><Relationship Id="rId21" Type="http://schemas.openxmlformats.org/officeDocument/2006/relationships/hyperlink" Target="https://www.academia.edu/16941195/11_BTC_Detalii_garnisire" TargetMode="External"/><Relationship Id="rId63" Type="http://schemas.openxmlformats.org/officeDocument/2006/relationships/hyperlink" Target="http://apps.webofknowledge.com/full_record.do?product=WOS&amp;search_mode=CitingArticles&amp;qid=56&amp;SID=E1UvvDYXbSGN6TkDVaE&amp;page=1&amp;doc=8&amp;cacheurlFromRightClick=no" TargetMode="External"/><Relationship Id="rId159" Type="http://schemas.openxmlformats.org/officeDocument/2006/relationships/hyperlink" Target="http://apps.webofknowledge.com/full_record.do?product=WOS&amp;search_mode=CitingArticles&amp;qid=92&amp;SID=C39nAZZNnspRbPJweHa&amp;page=1&amp;doc=1&amp;cacheurlFromRightClick=no" TargetMode="External"/><Relationship Id="rId324" Type="http://schemas.openxmlformats.org/officeDocument/2006/relationships/hyperlink" Target="http://stec.univ-ovidius.ro/html/anale/ENG/2017/Section-IV/11.pdf" TargetMode="External"/><Relationship Id="rId366" Type="http://schemas.openxmlformats.org/officeDocument/2006/relationships/hyperlink" Target="http://ieeexplore.ieee.org/abstract/document/8120160/" TargetMode="External"/><Relationship Id="rId170" Type="http://schemas.openxmlformats.org/officeDocument/2006/relationships/hyperlink" Target="http://apps.webofknowledge.com/full_record.do?product=WOS&amp;search_mode=CitingArticles&amp;qid=124&amp;SID=C39nAZZNnspRbPJweHa&amp;page=1&amp;doc=1&amp;cacheurlFromRightClick=no" TargetMode="External"/><Relationship Id="rId226" Type="http://schemas.openxmlformats.org/officeDocument/2006/relationships/hyperlink" Target="http://apps.webofknowledge.com/full_record.do?product=WOS&amp;search_mode=CitationReport&amp;qid=31&amp;SID=E1UvvDYXbSGN6TkDVaE&amp;page=1&amp;doc=5&amp;cacheurlFromRightClick=no" TargetMode="External"/><Relationship Id="rId433" Type="http://schemas.openxmlformats.org/officeDocument/2006/relationships/hyperlink" Target="https://elibrary.asabe.org/abstract.asp?aid=48324" TargetMode="External"/><Relationship Id="rId268" Type="http://schemas.openxmlformats.org/officeDocument/2006/relationships/hyperlink" Target="https://www.scopus.com/record/display.uri?eid=2-s2.0-79958737926&amp;origin=resultslist&amp;sort=plf-f&amp;cite=2-s2.0-79958737926&amp;src=s&amp;imp=t&amp;sid=5de51ee2de1cea3f6af5910dc9a24d2e&amp;sot=cite&amp;sdt=a&amp;sl=0&amp;recordRank=" TargetMode="External"/><Relationship Id="rId475" Type="http://schemas.openxmlformats.org/officeDocument/2006/relationships/hyperlink" Target="http://eprints.hud.ac.uk/id/eprint/34107/" TargetMode="External"/><Relationship Id="rId32" Type="http://schemas.openxmlformats.org/officeDocument/2006/relationships/hyperlink" Target="https://www.tandfonline.com/doi/ref/10.1080/00319104.2017.1327582?scroll=top" TargetMode="External"/><Relationship Id="rId74" Type="http://schemas.openxmlformats.org/officeDocument/2006/relationships/hyperlink" Target="http://apps.webofknowledge.com/full_record.do?product=WOS&amp;search_mode=CitationReport&amp;qid=31&amp;SID=E1UvvDYXbSGN6TkDVaE&amp;page=1&amp;doc=2&amp;cacheurlFromRightClick=no" TargetMode="External"/><Relationship Id="rId128" Type="http://schemas.openxmlformats.org/officeDocument/2006/relationships/hyperlink" Target="http://apps.webofknowledge.com/full_record.do?product=WOS&amp;search_mode=CitingArticles&amp;qid=218&amp;SID=E1UvvDYXbSGN6TkDVaE&amp;page=1&amp;doc=5&amp;cacheurlFromRightClick=no" TargetMode="External"/><Relationship Id="rId335" Type="http://schemas.openxmlformats.org/officeDocument/2006/relationships/hyperlink" Target="https://www.rombio.eu/vol22nr4/13_GHEORGHIU_I%20%20Comparative%20%20ultrastructural%20analysis.pdf" TargetMode="External"/><Relationship Id="rId377" Type="http://schemas.openxmlformats.org/officeDocument/2006/relationships/hyperlink" Target="https://www.sciencedirect.com/science/article/pii/S2405896317320657" TargetMode="External"/><Relationship Id="rId5" Type="http://schemas.openxmlformats.org/officeDocument/2006/relationships/hyperlink" Target="https://link.springer.com/article/10.1007/s10854-017-6743-7" TargetMode="External"/><Relationship Id="rId181" Type="http://schemas.openxmlformats.org/officeDocument/2006/relationships/hyperlink" Target="https://www.scopus.com/record/display.uri?eid=2-s2.0-85038856930&amp;origin=resultslist&amp;sort=plf-f&amp;cite=2-s2.0-85020808054&amp;src=s&amp;imp=t&amp;sid=8436a5e251c754be03cb575999eb3764&amp;sot=cite&amp;sdt=a&amp;sl=0&amp;relpos=0&amp;citeCnt=0&amp;searchTerm=" TargetMode="External"/><Relationship Id="rId237" Type="http://schemas.openxmlformats.org/officeDocument/2006/relationships/hyperlink" Target="http://apps.webofknowledge.com/full_record.do?product=WOS&amp;search_mode=CitationReport&amp;qid=31&amp;SID=E1UvvDYXbSGN6TkDVaE&amp;page=1&amp;doc=7&amp;cacheurlFromRightClick=no" TargetMode="External"/><Relationship Id="rId402" Type="http://schemas.openxmlformats.org/officeDocument/2006/relationships/hyperlink" Target="https://link.springer.com/chapter/10.1007%2F978-3-662-53254-6_11" TargetMode="External"/><Relationship Id="rId279" Type="http://schemas.openxmlformats.org/officeDocument/2006/relationships/hyperlink" Target="https://scholar.google.ro/scholar?cluster=1162295936176234547&amp;hl=ro&amp;as_sdt=0,5&amp;sciodt=0,5" TargetMode="External"/><Relationship Id="rId444" Type="http://schemas.openxmlformats.org/officeDocument/2006/relationships/hyperlink" Target="http://www.academia.edu/" TargetMode="External"/><Relationship Id="rId486" Type="http://schemas.openxmlformats.org/officeDocument/2006/relationships/hyperlink" Target="https://www.scopus.com/authid/detail.uri?authorId=25032058500" TargetMode="External"/><Relationship Id="rId43" Type="http://schemas.openxmlformats.org/officeDocument/2006/relationships/hyperlink" Target="https://www.scopus.com/sourceid/21100450083?origin=resultslist" TargetMode="External"/><Relationship Id="rId139" Type="http://schemas.openxmlformats.org/officeDocument/2006/relationships/hyperlink" Target="http://apps.webofknowledge.com/full_record.do?product=WOS&amp;search_mode=CitingArticles&amp;qid=17&amp;SID=C39nAZZNnspRbPJweHa&amp;page=1&amp;doc=1&amp;cacheurlFromRightClick=no" TargetMode="External"/><Relationship Id="rId290" Type="http://schemas.openxmlformats.org/officeDocument/2006/relationships/hyperlink" Target="http://dergipark.gov.tr/http-gujsc-gazi-edu-tr/issue/31140/293145" TargetMode="External"/><Relationship Id="rId304" Type="http://schemas.openxmlformats.org/officeDocument/2006/relationships/hyperlink" Target="http://www.auif.utcluj.ro/images/AJME%202_2017_PDF/L4_31_36" TargetMode="External"/><Relationship Id="rId346" Type="http://schemas.openxmlformats.org/officeDocument/2006/relationships/hyperlink" Target="http://www.inderscienceonline.com/doi/abs/10.1504/IJPQM.2017.080692" TargetMode="External"/><Relationship Id="rId388" Type="http://schemas.openxmlformats.org/officeDocument/2006/relationships/hyperlink" Target="https://link.springer.com/article/10.1007/s00034-017-0655-x" TargetMode="External"/><Relationship Id="rId85" Type="http://schemas.openxmlformats.org/officeDocument/2006/relationships/hyperlink" Target="http://apps.webofknowledge.com/full_record.do?product=WOS&amp;search_mode=CitingArticles&amp;qid=93&amp;SID=E1UvvDYXbSGN6TkDVaE&amp;page=2&amp;doc=15&amp;cacheurlFromRightClick=no" TargetMode="External"/><Relationship Id="rId150" Type="http://schemas.openxmlformats.org/officeDocument/2006/relationships/hyperlink" Target="http://apps.webofknowledge.com/full_record.do?product=WOS&amp;search_mode=CitingArticles&amp;qid=53&amp;SID=C39nAZZNnspRbPJweHa&amp;page=1&amp;doc=2&amp;cacheurlFromRightClick=no" TargetMode="External"/><Relationship Id="rId192" Type="http://schemas.openxmlformats.org/officeDocument/2006/relationships/hyperlink" Target="http://apps.webofknowledge.com/full_record.do?product=WOS&amp;search_mode=CitationReport&amp;qid=31&amp;SID=E1UvvDYXbSGN6TkDVaE&amp;page=1&amp;doc=1&amp;cacheurlFromRightClick=no" TargetMode="External"/><Relationship Id="rId206" Type="http://schemas.openxmlformats.org/officeDocument/2006/relationships/hyperlink" Target="http://apps.webofknowledge.com/full_record.do?product=WOS&amp;search_mode=CitationReport&amp;qid=31&amp;SID=E1UvvDYXbSGN6TkDVaE&amp;page=1&amp;doc=2&amp;cacheurlFromRightClick=no" TargetMode="External"/><Relationship Id="rId413" Type="http://schemas.openxmlformats.org/officeDocument/2006/relationships/hyperlink" Target="https://link.springer.com/chapter/10.1007/978-3-319-51100-9_3" TargetMode="External"/><Relationship Id="rId248" Type="http://schemas.openxmlformats.org/officeDocument/2006/relationships/hyperlink" Target="http://apps.webofknowledge.com/full_record.do?product=WOS&amp;search_mode=CitationReport&amp;qid=5&amp;SID=C39nAZZNnspRbPJweHa&amp;page=3&amp;doc=21&amp;cacheurlFromRightClick=no" TargetMode="External"/><Relationship Id="rId455" Type="http://schemas.openxmlformats.org/officeDocument/2006/relationships/hyperlink" Target="http://artemis-new.cslab.ece.ntua.gr:8080/jspui/bitstream/123456789/8131/1/DT2017-0099.pdf" TargetMode="External"/><Relationship Id="rId497" Type="http://schemas.openxmlformats.org/officeDocument/2006/relationships/vmlDrawing" Target="../drawings/vmlDrawing1.vml"/><Relationship Id="rId12" Type="http://schemas.openxmlformats.org/officeDocument/2006/relationships/hyperlink" Target="https://scholar.google.ro/scholar?as_ylo=2017&amp;hl=ro&amp;as_sdt=0,5&amp;sciodt=0,5&amp;cites=7550294629905227419&amp;scipsc=" TargetMode="External"/><Relationship Id="rId108" Type="http://schemas.openxmlformats.org/officeDocument/2006/relationships/hyperlink" Target="http://apps.webofknowledge.com/full_record.do?product=WOS&amp;search_mode=CitingArticles&amp;qid=153&amp;SID=E1UvvDYXbSGN6TkDVaE&amp;page=1&amp;doc=6&amp;cacheurlFromRightClick=no" TargetMode="External"/><Relationship Id="rId315" Type="http://schemas.openxmlformats.org/officeDocument/2006/relationships/hyperlink" Target="https://scholar.google.ro/scholar?oi=bibs&amp;hl=ro&amp;cites=12155357792410965782" TargetMode="External"/><Relationship Id="rId357" Type="http://schemas.openxmlformats.org/officeDocument/2006/relationships/hyperlink" Target="http://eprints.nottingham.ac.uk/31204/1/PhD%202016%20Nik%20Ahmad%20Akram.pd" TargetMode="External"/><Relationship Id="rId54" Type="http://schemas.openxmlformats.org/officeDocument/2006/relationships/hyperlink" Target="http://www.indianjournals.com/ijor.aspx?target=ijor:ijphrd&amp;volume=8&amp;issue=1&amp;article=047" TargetMode="External"/><Relationship Id="rId96" Type="http://schemas.openxmlformats.org/officeDocument/2006/relationships/hyperlink" Target="http://apps.webofknowledge.com/full_record.do?product=WOS&amp;search_mode=CitingArticles&amp;qid=123&amp;SID=E1UvvDYXbSGN6TkDVaE&amp;page=1&amp;doc=5&amp;cacheurlFromRightClick=no" TargetMode="External"/><Relationship Id="rId161" Type="http://schemas.openxmlformats.org/officeDocument/2006/relationships/hyperlink" Target="http://apps.webofknowledge.com/full_record.do?product=WOS&amp;search_mode=CitationReport&amp;qid=5&amp;SID=C39nAZZNnspRbPJweHa&amp;page=3&amp;doc=25&amp;cacheurlFromRightClick=no" TargetMode="External"/><Relationship Id="rId217" Type="http://schemas.openxmlformats.org/officeDocument/2006/relationships/hyperlink" Target="http://apps.webofknowledge.com/full_record.do?product=WOS&amp;search_mode=CitationReport&amp;qid=31&amp;SID=E1UvvDYXbSGN6TkDVaE&amp;page=1&amp;doc=2&amp;cacheurlFromRightClick=no" TargetMode="External"/><Relationship Id="rId399" Type="http://schemas.openxmlformats.org/officeDocument/2006/relationships/hyperlink" Target="https://link.springer.com/article/10.1007/s10479-015-1969-3" TargetMode="External"/><Relationship Id="rId259" Type="http://schemas.openxmlformats.org/officeDocument/2006/relationships/hyperlink" Target="https://www.scopus.com/record/display.uri?eid=2-s2.0-33847734682&amp;origin=resultslist&amp;sort=plf-f&amp;cite=2-s2.0-33847734682&amp;src=s&amp;imp=t&amp;sid=9b3db350e123f169097a138cde7a3a42&amp;sot=cite&amp;sdt=a&amp;sl=0&amp;recordRank=" TargetMode="External"/><Relationship Id="rId424" Type="http://schemas.openxmlformats.org/officeDocument/2006/relationships/hyperlink" Target="http://proceedings.elseconference.eu/index.php?r=site/index&amp;year=2017&amp;index=papers&amp;vol=25&amp;paper=3fab263e1e810eb1e49b835779a753e8" TargetMode="External"/><Relationship Id="rId466" Type="http://schemas.openxmlformats.org/officeDocument/2006/relationships/hyperlink" Target="https://dl.acm.org/citation.cfm?id=3142013" TargetMode="External"/><Relationship Id="rId23" Type="http://schemas.openxmlformats.org/officeDocument/2006/relationships/hyperlink" Target="https://www.hindawi.com/journals/je/2017/4310782/abs/" TargetMode="External"/><Relationship Id="rId119" Type="http://schemas.openxmlformats.org/officeDocument/2006/relationships/hyperlink" Target="http://apps.webofknowledge.com/full_record.do?product=WOS&amp;search_mode=CitationReport&amp;qid=31&amp;SID=E1UvvDYXbSGN6TkDVaE&amp;page=1&amp;doc=6&amp;cacheurlFromRightClick=no" TargetMode="External"/><Relationship Id="rId270" Type="http://schemas.openxmlformats.org/officeDocument/2006/relationships/hyperlink" Target="https://www.scopus.com/results/citedbyresults.uri?sort=plf-f&amp;cite=2-s2.0-79958737926&amp;src=s&amp;imp=t&amp;sid=35cef18eb6df3b40f975fbcf1087eff0&amp;sot=cite&amp;sdt=a&amp;sl=0&amp;origin=resultslist&amp;editSaveSearch=&amp;txGid=8c19d74f29f16150083f3315af4e9785" TargetMode="External"/><Relationship Id="rId326" Type="http://schemas.openxmlformats.org/officeDocument/2006/relationships/hyperlink" Target="https://repository.up.ac.za/handle/2263/59866" TargetMode="External"/><Relationship Id="rId65" Type="http://schemas.openxmlformats.org/officeDocument/2006/relationships/hyperlink" Target="http://apps.webofknowledge.com/full_record.do?product=WOS&amp;search_mode=CitingArticles&amp;qid=60&amp;SID=E1UvvDYXbSGN6TkDVaE&amp;page=1&amp;doc=10&amp;cacheurlFromRightClick=no" TargetMode="External"/><Relationship Id="rId130" Type="http://schemas.openxmlformats.org/officeDocument/2006/relationships/hyperlink" Target="http://apps.webofknowledge.com/full_record.do?product=WOS&amp;search_mode=CitingArticles&amp;qid=227&amp;SID=E1UvvDYXbSGN6TkDVaE&amp;page=1&amp;doc=8&amp;cacheurlFromRightClick=no" TargetMode="External"/><Relationship Id="rId368" Type="http://schemas.openxmlformats.org/officeDocument/2006/relationships/hyperlink" Target="https://www.sciencedirect.com/science/article/pii/S2405896317320657" TargetMode="External"/><Relationship Id="rId172" Type="http://schemas.openxmlformats.org/officeDocument/2006/relationships/hyperlink" Target="http://apps.webofknowledge.com/full_record.do?product=WOS&amp;search_mode=CitingArticles&amp;qid=128&amp;SID=C39nAZZNnspRbPJweHa&amp;page=1&amp;doc=1&amp;cacheurlFromRightClick=no" TargetMode="External"/><Relationship Id="rId228" Type="http://schemas.openxmlformats.org/officeDocument/2006/relationships/hyperlink" Target="http://apps.webofknowledge.com/full_record.do?product=WOS&amp;search_mode=CitationReport&amp;qid=31&amp;SID=E1UvvDYXbSGN6TkDVaE&amp;page=1&amp;doc=5&amp;cacheurlFromRightClick=no" TargetMode="External"/><Relationship Id="rId435" Type="http://schemas.openxmlformats.org/officeDocument/2006/relationships/hyperlink" Target="http://ieeexplore.ieee.org/abstract/document/8258694/" TargetMode="External"/><Relationship Id="rId477" Type="http://schemas.openxmlformats.org/officeDocument/2006/relationships/hyperlink" Target="https://researchoutput.csu.edu.au/ws/portalfiles/portal/9319432" TargetMode="External"/><Relationship Id="rId281" Type="http://schemas.openxmlformats.org/officeDocument/2006/relationships/hyperlink" Target="http://www.revistadechimie.ro/pdf/AMZA%20G.pdf" TargetMode="External"/><Relationship Id="rId337" Type="http://schemas.openxmlformats.org/officeDocument/2006/relationships/hyperlink" Target="http://scholarworks.waldenu.edu/cgi/viewcontent.cgi?article=4554&amp;context=dissertations" TargetMode="External"/><Relationship Id="rId34" Type="http://schemas.openxmlformats.org/officeDocument/2006/relationships/hyperlink" Target="https://ac.els-cdn.com/S0169433217312126/1-s2.0-S0169433217312126-main.pdf?_tid=6b0f1a92-13e7-42da-8621-ffb79af5a86e&amp;acdnat=1520261486_dea8ec7b7b2b27a144bfaef34dd8542d" TargetMode="External"/><Relationship Id="rId76" Type="http://schemas.openxmlformats.org/officeDocument/2006/relationships/hyperlink" Target="http://apps.webofknowledge.com/full_record.do?product=WOS&amp;search_mode=CitingArticles&amp;qid=82&amp;SID=E1UvvDYXbSGN6TkDVaE&amp;page=1&amp;doc=6&amp;cacheurlFromRightClick=no" TargetMode="External"/><Relationship Id="rId141" Type="http://schemas.openxmlformats.org/officeDocument/2006/relationships/hyperlink" Target="http://apps.webofknowledge.com/full_record.do?product=WOS&amp;search_mode=CitingArticles&amp;qid=21&amp;SID=C39nAZZNnspRbPJweHa&amp;page=1&amp;doc=3&amp;cacheurlFromRightClick=no" TargetMode="External"/><Relationship Id="rId379" Type="http://schemas.openxmlformats.org/officeDocument/2006/relationships/hyperlink" Target="https://www.sciencedirect.com/science/article/pii/S108480451730320X" TargetMode="External"/><Relationship Id="rId7" Type="http://schemas.openxmlformats.org/officeDocument/2006/relationships/hyperlink" Target="http://www.ifrj.upm.edu.my/ifrj-2017-24-issue-4.html" TargetMode="External"/><Relationship Id="rId183" Type="http://schemas.openxmlformats.org/officeDocument/2006/relationships/hyperlink" Target="http://apps.webofknowledge.com/full_record.do?product=WOS&amp;search_mode=CitationReport&amp;qid=31&amp;SID=E1UvvDYXbSGN6TkDVaE&amp;page=1&amp;doc=1&amp;cacheurlFromRightClick=no" TargetMode="External"/><Relationship Id="rId239" Type="http://schemas.openxmlformats.org/officeDocument/2006/relationships/hyperlink" Target="http://apps.webofknowledge.com/full_record.do?product=WOS&amp;search_mode=CitationReport&amp;qid=31&amp;SID=E1UvvDYXbSGN6TkDVaE&amp;page=1&amp;doc=7&amp;cacheurlFromRightClick=no" TargetMode="External"/><Relationship Id="rId390" Type="http://schemas.openxmlformats.org/officeDocument/2006/relationships/hyperlink" Target="http://ieeexplore.ieee.org/document/8117218/?denied" TargetMode="External"/><Relationship Id="rId404" Type="http://schemas.openxmlformats.org/officeDocument/2006/relationships/hyperlink" Target="https://www.tandfonline.com/doi/abs/10.1080/00207543.2017.1413259" TargetMode="External"/><Relationship Id="rId446" Type="http://schemas.openxmlformats.org/officeDocument/2006/relationships/hyperlink" Target="http://www.academia.edu/" TargetMode="External"/><Relationship Id="rId250" Type="http://schemas.openxmlformats.org/officeDocument/2006/relationships/hyperlink" Target="https://www.scopus.com/record/display.uri?eid=2-s2.0-56749170142&amp;origin=resultslist&amp;sort=plf-f&amp;cite=2-s2.0-56749170142&amp;src=s&amp;imp=t&amp;sid=818bb573de4501a4a52ce27a1f85bce8&amp;sot=cite&amp;sdt=a&amp;sl=0&amp;recordRank=" TargetMode="External"/><Relationship Id="rId271" Type="http://schemas.openxmlformats.org/officeDocument/2006/relationships/hyperlink" Target="https://www.scopus.com/results/citedbyresults.uri?sort=plf-f&amp;cite=2-s2.0-79958737926&amp;src=s&amp;imp=t&amp;sid=35cef18eb6df3b40f975fbcf1087eff0&amp;sot=cite&amp;sdt=a&amp;sl=0&amp;origin=resultslist&amp;editSaveSearch=&amp;txGid=8c19d74f29f16150083f3315af4e9785" TargetMode="External"/><Relationship Id="rId292" Type="http://schemas.openxmlformats.org/officeDocument/2006/relationships/hyperlink" Target="https://scholar.google.ro/scholar?cluster=1162295936176234547&amp;hl=ro&amp;as_sdt=0,5&amp;sciodt=0,5" TargetMode="External"/><Relationship Id="rId306" Type="http://schemas.openxmlformats.org/officeDocument/2006/relationships/hyperlink" Target="https://www-scopus-com.am.e-nformation.ro/record/display.uri?eid=2-s2.0-85041109271&amp;citeCnt=2_DELIM_2_DELIM_CTODS_904111821_DELIM_1&amp;origin=resultslist&amp;sort=plf-f&amp;refeid=2-s2.0-77957718015&amp;src=s&amp;imp=t&amp;sid=edd769669fe5387bc4fa8bcc24cdbc7e&amp;sot=ctocbw&amp;sdt=a&amp;sl=15&amp;s=PUBYEAR+IS+2017&amp;relpos=0&amp;citeCnt=0&amp;searchTerm=" TargetMode="External"/><Relationship Id="rId488" Type="http://schemas.openxmlformats.org/officeDocument/2006/relationships/hyperlink" Target="https://www.degruyter.com/view/j/cplbu.2017.3.issue-1/issue-files/cplbu.2017.3.issue-1.xml" TargetMode="External"/><Relationship Id="rId24" Type="http://schemas.openxmlformats.org/officeDocument/2006/relationships/hyperlink" Target="http://ijifr.com/pdfsave/06-06-2017696IJIFR-V4-E9-054.pdf" TargetMode="External"/><Relationship Id="rId45" Type="http://schemas.openxmlformats.org/officeDocument/2006/relationships/hyperlink" Target="http://apps.webofknowledge.com/full_record.do?product=WOS&amp;search_mode=GeneralSearch&amp;qid=23&amp;SID=F3FlIvWkg2sXGSPqoRC&amp;page=1&amp;doc=6" TargetMode="External"/><Relationship Id="rId66" Type="http://schemas.openxmlformats.org/officeDocument/2006/relationships/hyperlink" Target="http://apps.webofknowledge.com/full_record.do?product=WOS&amp;search_mode=CitingArticles&amp;qid=62&amp;SID=E1UvvDYXbSGN6TkDVaE&amp;page=2&amp;doc=11&amp;cacheurlFromRightClick=no" TargetMode="External"/><Relationship Id="rId87" Type="http://schemas.openxmlformats.org/officeDocument/2006/relationships/hyperlink" Target="http://apps.webofknowledge.com/full_record.do?product=WOS&amp;search_mode=CitingArticles&amp;qid=93&amp;SID=E1UvvDYXbSGN6TkDVaE&amp;page=2&amp;doc=17&amp;cacheurlFromRightClick=no" TargetMode="External"/><Relationship Id="rId110" Type="http://schemas.openxmlformats.org/officeDocument/2006/relationships/hyperlink" Target="http://apps.webofknowledge.com/full_record.do?product=WOS&amp;search_mode=CitingArticles&amp;qid=158&amp;SID=E1UvvDYXbSGN6TkDVaE&amp;page=1&amp;doc=1&amp;cacheurlFromRightClick=no" TargetMode="External"/><Relationship Id="rId131" Type="http://schemas.openxmlformats.org/officeDocument/2006/relationships/hyperlink" Target="http://apps.webofknowledge.com/full_record.do?product=WOS&amp;search_mode=CitingArticles&amp;qid=229&amp;SID=E1UvvDYXbSGN6TkDVaE&amp;page=1&amp;doc=9" TargetMode="External"/><Relationship Id="rId327" Type="http://schemas.openxmlformats.org/officeDocument/2006/relationships/hyperlink" Target="https://www.matec-conferences.org/articles/matecconf/abs/2017/35/matecconf_mse2017_07014/matecconf_mse2017_07014.html" TargetMode="External"/><Relationship Id="rId348" Type="http://schemas.openxmlformats.org/officeDocument/2006/relationships/hyperlink" Target="http://revistaiptec.org/index.php/iptec/article/view/87" TargetMode="External"/><Relationship Id="rId369" Type="http://schemas.openxmlformats.org/officeDocument/2006/relationships/hyperlink" Target="http://www.dtic.mil/docs/citations/AD1035246" TargetMode="External"/><Relationship Id="rId152" Type="http://schemas.openxmlformats.org/officeDocument/2006/relationships/hyperlink" Target="http://apps.webofknowledge.com/full_record.do?product=WOS&amp;search_mode=CitingArticles&amp;qid=56&amp;SID=C39nAZZNnspRbPJweHa&amp;page=1&amp;doc=1&amp;cacheurlFromRightClick=no" TargetMode="External"/><Relationship Id="rId173" Type="http://schemas.openxmlformats.org/officeDocument/2006/relationships/hyperlink" Target="http://apps.webofknowledge.com/full_record.do?product=WOS&amp;search_mode=CitingArticles&amp;qid=134&amp;SID=C39nAZZNnspRbPJweHa&amp;page=1&amp;doc=1&amp;cacheurlFromRightClick=no" TargetMode="External"/><Relationship Id="rId194" Type="http://schemas.openxmlformats.org/officeDocument/2006/relationships/hyperlink" Target="http://apps.webofknowledge.com/full_record.do?product=WOS&amp;search_mode=CitationReport&amp;qid=31&amp;SID=E1UvvDYXbSGN6TkDVaE&amp;page=1&amp;doc=1&amp;cacheurlFromRightClick=no" TargetMode="External"/><Relationship Id="rId208" Type="http://schemas.openxmlformats.org/officeDocument/2006/relationships/hyperlink" Target="http://apps.webofknowledge.com/full_record.do?product=WOS&amp;search_mode=CitationReport&amp;qid=31&amp;SID=E1UvvDYXbSGN6TkDVaE&amp;page=1&amp;doc=2&amp;cacheurlFromRightClick=no" TargetMode="External"/><Relationship Id="rId229" Type="http://schemas.openxmlformats.org/officeDocument/2006/relationships/hyperlink" Target="http://apps.webofknowledge.com/full_record.do?product=WOS&amp;search_mode=CitationReport&amp;qid=31&amp;SID=E1UvvDYXbSGN6TkDVaE&amp;page=1&amp;doc=5&amp;cacheurlFromRightClick=no" TargetMode="External"/><Relationship Id="rId380" Type="http://schemas.openxmlformats.org/officeDocument/2006/relationships/hyperlink" Target="http://search.proquest.com/openview/fa58f2f393a2746073bbf70972b55ae3/1?pq-origsite=gscholar&amp;cbl=1606379" TargetMode="External"/><Relationship Id="rId415" Type="http://schemas.openxmlformats.org/officeDocument/2006/relationships/hyperlink" Target="https://link.springer.com/chapter/10.1007/978-3-319-51100-9_3" TargetMode="External"/><Relationship Id="rId436" Type="http://schemas.openxmlformats.org/officeDocument/2006/relationships/hyperlink" Target="http://jurnal.polibatam.ac.id/index.php/JAGI/issue/view/65/Kusuma" TargetMode="External"/><Relationship Id="rId457" Type="http://schemas.openxmlformats.org/officeDocument/2006/relationships/hyperlink" Target="https://www.edusoft.ro/brain/index.php/brain/article/viewFile/672/750" TargetMode="External"/><Relationship Id="rId240" Type="http://schemas.openxmlformats.org/officeDocument/2006/relationships/hyperlink" Target="http://apps.webofknowledge.com/full_record.do?product=WOS&amp;search_mode=CitationReport&amp;qid=31&amp;SID=E1UvvDYXbSGN6TkDVaE&amp;page=1&amp;doc=7&amp;cacheurlFromRightClick=no" TargetMode="External"/><Relationship Id="rId261" Type="http://schemas.openxmlformats.org/officeDocument/2006/relationships/hyperlink" Target="https://www.scopus.com/record/display.uri?eid=2-s2.0-84935138582&amp;origin=resultslist&amp;sort=plf-f&amp;cite=2-s2.0-84935138582&amp;src=s&amp;imp=t&amp;sid=4954e2960f5280fd91a1ad2da7fcfaae&amp;sot=cite&amp;sdt=a&amp;sl=0&amp;recordRank=" TargetMode="External"/><Relationship Id="rId478" Type="http://schemas.openxmlformats.org/officeDocument/2006/relationships/hyperlink" Target="https://www.research-collection.ethz.ch/handle/20.500.11850/155813" TargetMode="External"/><Relationship Id="rId14" Type="http://schemas.openxmlformats.org/officeDocument/2006/relationships/hyperlink" Target="https://scholar.google.ro/scholar?as_ylo=2017&amp;hl=ro&amp;as_sdt=0,5&amp;sciodt=0,5&amp;cites=7550294629905227419&amp;scipsc=" TargetMode="External"/><Relationship Id="rId35" Type="http://schemas.openxmlformats.org/officeDocument/2006/relationships/hyperlink" Target="https://link.springer.com/article/10.1007/s10973-017-6478-y" TargetMode="External"/><Relationship Id="rId56" Type="http://schemas.openxmlformats.org/officeDocument/2006/relationships/hyperlink" Target="http://apps.webofknowledge.com/full_record.do?product=WOS&amp;search_mode=CitationReport&amp;qid=31&amp;SID=E1UvvDYXbSGN6TkDVaE&amp;page=1&amp;doc=1&amp;cacheurlFromRightClick=no" TargetMode="External"/><Relationship Id="rId77" Type="http://schemas.openxmlformats.org/officeDocument/2006/relationships/hyperlink" Target="http://apps.webofknowledge.com/full_record.do?product=WOS&amp;search_mode=CitingArticles&amp;qid=84&amp;SID=E1UvvDYXbSGN6TkDVaE&amp;page=1&amp;doc=7&amp;cacheurlFromRightClick=no" TargetMode="External"/><Relationship Id="rId100" Type="http://schemas.openxmlformats.org/officeDocument/2006/relationships/hyperlink" Target="http://apps.webofknowledge.com/full_record.do?product=WOS&amp;search_mode=CitingArticles&amp;qid=133&amp;SID=E1UvvDYXbSGN6TkDVaE&amp;page=2&amp;doc=12&amp;cacheurlFromRightClick=no" TargetMode="External"/><Relationship Id="rId282" Type="http://schemas.openxmlformats.org/officeDocument/2006/relationships/hyperlink" Target="https://scholar.google.ro/scholar?cluster=15292845303825605551&amp;hl=ro&amp;as_sdt=0,5&amp;sciodt=0,5" TargetMode="External"/><Relationship Id="rId317" Type="http://schemas.openxmlformats.org/officeDocument/2006/relationships/hyperlink" Target="https://scholar.google.ro/scholar?oi=bibs&amp;hl=ro&amp;cites=8053731232093318077" TargetMode="External"/><Relationship Id="rId338" Type="http://schemas.openxmlformats.org/officeDocument/2006/relationships/hyperlink" Target="https://search.proquest.com/openview/8ef32483b30f50115319d7d1bc62bf17/1.pdf?pq-origsite=gscholar&amp;cbl=18750&amp;diss=y" TargetMode="External"/><Relationship Id="rId359" Type="http://schemas.openxmlformats.org/officeDocument/2006/relationships/hyperlink" Target="http://www.ijarcsms.com/docs/paper/volume5/issue3/V5I3-0014.pdf" TargetMode="External"/><Relationship Id="rId8" Type="http://schemas.openxmlformats.org/officeDocument/2006/relationships/hyperlink" Target="https://www.scopus.com/record/display.uri?eid=2-s2.0-85034011974&amp;origin=resultslist&amp;sort=plf-f&amp;cite=2-s2.0-84891707567&amp;src=s&amp;imp=t&amp;sid=86e6d958bd98fc8699edd68ccc2b989c&amp;sot=cite&amp;sdt=a&amp;sl=0&amp;relpos=4&amp;citeCnt=0&amp;searchTerm=" TargetMode="External"/><Relationship Id="rId98" Type="http://schemas.openxmlformats.org/officeDocument/2006/relationships/hyperlink" Target="http://apps.webofknowledge.com/full_record.do?product=WOS&amp;search_mode=CitingArticles&amp;qid=128&amp;SID=E1UvvDYXbSGN6TkDVaE&amp;page=1&amp;doc=7&amp;cacheurlFromRightClick=no" TargetMode="External"/><Relationship Id="rId121" Type="http://schemas.openxmlformats.org/officeDocument/2006/relationships/hyperlink" Target="http://apps.webofknowledge.com/full_record.do?product=WOS&amp;search_mode=CitingArticles&amp;qid=202&amp;SID=E1UvvDYXbSGN6TkDVaE&amp;page=1&amp;doc=4&amp;cacheurlFromRightClick=no" TargetMode="External"/><Relationship Id="rId142" Type="http://schemas.openxmlformats.org/officeDocument/2006/relationships/hyperlink" Target="http://apps.webofknowledge.com/full_record.do?product=WOS&amp;search_mode=CitingArticles&amp;qid=23&amp;SID=C39nAZZNnspRbPJweHa&amp;page=1&amp;doc=4&amp;cacheurlFromRightClick=no" TargetMode="External"/><Relationship Id="rId163" Type="http://schemas.openxmlformats.org/officeDocument/2006/relationships/hyperlink" Target="http://apps.webofknowledge.com/full_record.do?product=WOS&amp;search_mode=CitationReport&amp;qid=5&amp;SID=C39nAZZNnspRbPJweHa&amp;page=3&amp;doc=26&amp;cacheurlFromRightClick=no" TargetMode="External"/><Relationship Id="rId184" Type="http://schemas.openxmlformats.org/officeDocument/2006/relationships/hyperlink" Target="http://apps.webofknowledge.com/full_record.do?product=WOS&amp;search_mode=CitationReport&amp;qid=31&amp;SID=E1UvvDYXbSGN6TkDVaE&amp;page=1&amp;doc=1&amp;cacheurlFromRightClick=no" TargetMode="External"/><Relationship Id="rId219" Type="http://schemas.openxmlformats.org/officeDocument/2006/relationships/hyperlink" Target="http://apps.webofknowledge.com/full_record.do?product=WOS&amp;search_mode=CitationReport&amp;qid=31&amp;SID=E1UvvDYXbSGN6TkDVaE&amp;page=1&amp;doc=2&amp;cacheurlFromRightClick=no" TargetMode="External"/><Relationship Id="rId370" Type="http://schemas.openxmlformats.org/officeDocument/2006/relationships/hyperlink" Target="http://ieeexplore.ieee.org/abstract/document/8037548/" TargetMode="External"/><Relationship Id="rId391" Type="http://schemas.openxmlformats.org/officeDocument/2006/relationships/hyperlink" Target="https://www.researchgate.net/profile/Gulsah_Pamuk/publication/321748819_PRODUCTION_JOURNEY_OF_AIRBAGS_IN_TERMS_OF_TEXTILE/links/5a2fb45e458515a13d82dfe3/PRODUCTION-JOURNEY-OF-AIRBAGS-IN-TERMS-OF-TEXTILE.pdf" TargetMode="External"/><Relationship Id="rId405" Type="http://schemas.openxmlformats.org/officeDocument/2006/relationships/hyperlink" Target="http://ieeexplore.ieee.org/abstract/document/8065973/" TargetMode="External"/><Relationship Id="rId426" Type="http://schemas.openxmlformats.org/officeDocument/2006/relationships/hyperlink" Target="https://wikis.univ-lille1.fr/computational-teaching/_media/wiki/actions/2017/aii-eiah/8-sebastien-hoarau-apimu_eiah17.pdf" TargetMode="External"/><Relationship Id="rId447" Type="http://schemas.openxmlformats.org/officeDocument/2006/relationships/hyperlink" Target="https://www.academia.edu/36053028/Intelligent_Building_Automation_System" TargetMode="External"/><Relationship Id="rId230" Type="http://schemas.openxmlformats.org/officeDocument/2006/relationships/hyperlink" Target="http://apps.webofknowledge.com/full_record.do?product=WOS&amp;search_mode=CitationReport&amp;qid=31&amp;SID=E1UvvDYXbSGN6TkDVaE&amp;page=1&amp;doc=5&amp;cacheurlFromRightClick=no" TargetMode="External"/><Relationship Id="rId251" Type="http://schemas.openxmlformats.org/officeDocument/2006/relationships/hyperlink" Target="https://www.scopus.com/record/display.uri?eid=2-s2.0-79958737926&amp;origin=resultslist&amp;sort=plf-f&amp;cite=2-s2.0-79958737926&amp;src=s&amp;imp=t&amp;sid=5de51ee2de1cea3f6af5910dc9a24d2e&amp;sot=cite&amp;sdt=a&amp;sl=0&amp;recordRank=" TargetMode="External"/><Relationship Id="rId468" Type="http://schemas.openxmlformats.org/officeDocument/2006/relationships/hyperlink" Target="https://link.springer.com/chapter/10.1007/978-3-319-59072-1_63" TargetMode="External"/><Relationship Id="rId489" Type="http://schemas.openxmlformats.org/officeDocument/2006/relationships/hyperlink" Target="https://elibrary.asabe.org/abstract.asp?aid=48324" TargetMode="External"/><Relationship Id="rId25" Type="http://schemas.openxmlformats.org/officeDocument/2006/relationships/hyperlink" Target="http://www.revistadechimie.ro/pdf/33%20STRAT%207%2017.pdf" TargetMode="External"/><Relationship Id="rId46" Type="http://schemas.openxmlformats.org/officeDocument/2006/relationships/hyperlink" Target="http://apps.webofknowledge.com/full_record.do?product=WOS&amp;search_mode=CitingArticles&amp;qid=31&amp;SID=F3FlIvWkg2sXGSPqoRC&amp;page=1&amp;doc=1" TargetMode="External"/><Relationship Id="rId67" Type="http://schemas.openxmlformats.org/officeDocument/2006/relationships/hyperlink" Target="http://apps.webofknowledge.com/full_record.do?product=WOS&amp;search_mode=CitingArticles&amp;qid=62&amp;SID=E1UvvDYXbSGN6TkDVaE&amp;page=2&amp;doc=12&amp;cacheurlFromRightClick=no" TargetMode="External"/><Relationship Id="rId272" Type="http://schemas.openxmlformats.org/officeDocument/2006/relationships/hyperlink" Target="https://scholar.google.com/scholar?start=10&amp;hl=en&amp;as_sdt=0,5&amp;sciodt=0,5&amp;cites=6630965663466377735&amp;scipsc=" TargetMode="External"/><Relationship Id="rId293" Type="http://schemas.openxmlformats.org/officeDocument/2006/relationships/hyperlink" Target="https://scholar.google.ro/scholar?cluster=9657609909405037984&amp;hl=ro&amp;as_sdt=0,5&amp;sciodt=0,5" TargetMode="External"/><Relationship Id="rId307" Type="http://schemas.openxmlformats.org/officeDocument/2006/relationships/hyperlink" Target="https://scholar.google.ro/scholar?oi=bibs&amp;hl=ro&amp;cites=4380778012640884318" TargetMode="External"/><Relationship Id="rId328" Type="http://schemas.openxmlformats.org/officeDocument/2006/relationships/hyperlink" Target="http://www.mdpi.com/2071-1050/9/9/1595" TargetMode="External"/><Relationship Id="rId349" Type="http://schemas.openxmlformats.org/officeDocument/2006/relationships/hyperlink" Target="https://search.proquest.com/openview/c28f75db7838540c7a45cb5668a2b090/1?pq-origsite=gscholar&amp;cbl=466386" TargetMode="External"/><Relationship Id="rId88" Type="http://schemas.openxmlformats.org/officeDocument/2006/relationships/hyperlink" Target="http://apps.webofknowledge.com/full_record.do?product=WOS&amp;search_mode=CitingArticles&amp;qid=93&amp;SID=E1UvvDYXbSGN6TkDVaE&amp;page=2&amp;doc=18&amp;cacheurlFromRightClick=no" TargetMode="External"/><Relationship Id="rId111" Type="http://schemas.openxmlformats.org/officeDocument/2006/relationships/hyperlink" Target="http://apps.webofknowledge.com/full_record.do?product=WOS&amp;search_mode=CitingArticles&amp;qid=162&amp;SID=E1UvvDYXbSGN6TkDVaE&amp;page=1&amp;doc=2&amp;cacheurlFromRightClick=no" TargetMode="External"/><Relationship Id="rId132" Type="http://schemas.openxmlformats.org/officeDocument/2006/relationships/hyperlink" Target="http://apps.webofknowledge.com/full_record.do?product=WOS&amp;search_mode=CitationReport&amp;qid=31&amp;SID=E1UvvDYXbSGN6TkDVaE&amp;page=1&amp;doc=8&amp;cacheurlFromRightClick=no" TargetMode="External"/><Relationship Id="rId153" Type="http://schemas.openxmlformats.org/officeDocument/2006/relationships/hyperlink" Target="http://apps.webofknowledge.com/full_record.do?product=WOS&amp;search_mode=CitationReport&amp;qid=5&amp;SID=C39nAZZNnspRbPJweHa&amp;page=2&amp;doc=19&amp;cacheurlFromRightClick=no" TargetMode="External"/><Relationship Id="rId174" Type="http://schemas.openxmlformats.org/officeDocument/2006/relationships/hyperlink" Target="http://apps.webofknowledge.com/full_record.do?product=WOS&amp;search_mode=CitationReport&amp;qid=5&amp;SID=C39nAZZNnspRbPJweHa&amp;page=4&amp;doc=32&amp;cacheurlFromRightClick=no" TargetMode="External"/><Relationship Id="rId195" Type="http://schemas.openxmlformats.org/officeDocument/2006/relationships/hyperlink" Target="http://apps.webofknowledge.com/full_record.do?product=WOS&amp;search_mode=CitationReport&amp;qid=31&amp;SID=E1UvvDYXbSGN6TkDVaE&amp;page=1&amp;doc=1&amp;cacheurlFromRightClick=no" TargetMode="External"/><Relationship Id="rId209" Type="http://schemas.openxmlformats.org/officeDocument/2006/relationships/hyperlink" Target="http://apps.webofknowledge.com/full_record.do?product=WOS&amp;search_mode=CitationReport&amp;qid=31&amp;SID=E1UvvDYXbSGN6TkDVaE&amp;page=1&amp;doc=2&amp;cacheurlFromRightClick=no" TargetMode="External"/><Relationship Id="rId360" Type="http://schemas.openxmlformats.org/officeDocument/2006/relationships/hyperlink" Target="https://www.scopus.com/authid/detail.uri?authorId=6603855808" TargetMode="External"/><Relationship Id="rId381" Type="http://schemas.openxmlformats.org/officeDocument/2006/relationships/hyperlink" Target="https://computerresearch.org/index.php/computer/article/view/1486" TargetMode="External"/><Relationship Id="rId416" Type="http://schemas.openxmlformats.org/officeDocument/2006/relationships/hyperlink" Target="http://www.math.md/publications/csjm/issues/v25-n2/12455/" TargetMode="External"/><Relationship Id="rId220" Type="http://schemas.openxmlformats.org/officeDocument/2006/relationships/hyperlink" Target="http://apps.webofknowledge.com/full_record.do?product=WOS&amp;search_mode=CitationReport&amp;qid=31&amp;SID=E1UvvDYXbSGN6TkDVaE&amp;page=1&amp;doc=4&amp;cacheurlFromRightClick=no" TargetMode="External"/><Relationship Id="rId241" Type="http://schemas.openxmlformats.org/officeDocument/2006/relationships/hyperlink" Target="http://apps.webofknowledge.com/full_record.do?product=WOS&amp;search_mode=CitationReport&amp;qid=31&amp;SID=E1UvvDYXbSGN6TkDVaE&amp;page=1&amp;doc=8&amp;cacheurlFromRightClick=no" TargetMode="External"/><Relationship Id="rId437" Type="http://schemas.openxmlformats.org/officeDocument/2006/relationships/hyperlink" Target="http://www.academia.edu/" TargetMode="External"/><Relationship Id="rId458" Type="http://schemas.openxmlformats.org/officeDocument/2006/relationships/hyperlink" Target="http://serialsjournals.com/serialjournalmanager/pdf/1492249231.pdf" TargetMode="External"/><Relationship Id="rId479" Type="http://schemas.openxmlformats.org/officeDocument/2006/relationships/hyperlink" Target="https://link.springer.com/article/10.1007/s13369-016-2318-9" TargetMode="External"/><Relationship Id="rId15" Type="http://schemas.openxmlformats.org/officeDocument/2006/relationships/hyperlink" Target="https://www.degruyter.com/view/j/amma.2017.63.issue-2/amma-2017-0010/amma-2017-0010.xml" TargetMode="External"/><Relationship Id="rId36" Type="http://schemas.openxmlformats.org/officeDocument/2006/relationships/hyperlink" Target="http://www.auif.utcluj.ro/images/PDF_AJME_4_2017/L1" TargetMode="External"/><Relationship Id="rId57" Type="http://schemas.openxmlformats.org/officeDocument/2006/relationships/hyperlink" Target="http://apps.webofknowledge.com/full_record.do?product=WOS&amp;search_mode=CitingArticles&amp;qid=44&amp;SID=E1UvvDYXbSGN6TkDVaE&amp;page=1&amp;doc=2&amp;cacheurlFromRightClick=no" TargetMode="External"/><Relationship Id="rId262" Type="http://schemas.openxmlformats.org/officeDocument/2006/relationships/hyperlink" Target="https://www.scopus.com/sourceid/11800154542?origin=recordpage" TargetMode="External"/><Relationship Id="rId283" Type="http://schemas.openxmlformats.org/officeDocument/2006/relationships/hyperlink" Target="https://scholar.google.ro/scholar?cluster=1162295936176234547&amp;hl=ro&amp;as_sdt=0,5&amp;sciodt=0,5" TargetMode="External"/><Relationship Id="rId318" Type="http://schemas.openxmlformats.org/officeDocument/2006/relationships/hyperlink" Target="https://scholar.google.ro/scholar?oi=bibs&amp;hl=ro&amp;cites=8053731232093318077" TargetMode="External"/><Relationship Id="rId339" Type="http://schemas.openxmlformats.org/officeDocument/2006/relationships/hyperlink" Target="https://www.researchgate.net/publication/317952883_Low_Cost_Mobile_Embedded_System_for_Air_Quality_Monitoring_Air_quality_real-time_monitoring_in_order_to_preserve_citizens'_health" TargetMode="External"/><Relationship Id="rId490" Type="http://schemas.openxmlformats.org/officeDocument/2006/relationships/hyperlink" Target="https://scholar.google.ro/scholar?cites=10408051467920960142&amp;as_sdt=2005&amp;sciodt=0,5&amp;hl=ro" TargetMode="External"/><Relationship Id="rId78" Type="http://schemas.openxmlformats.org/officeDocument/2006/relationships/hyperlink" Target="http://apps.webofknowledge.com/full_record.do?product=WOS&amp;search_mode=CitingArticles&amp;qid=87&amp;SID=E1UvvDYXbSGN6TkDVaE&amp;page=1&amp;doc=8&amp;cacheurlFromRightClick=no" TargetMode="External"/><Relationship Id="rId99" Type="http://schemas.openxmlformats.org/officeDocument/2006/relationships/hyperlink" Target="http://apps.webofknowledge.com/full_record.do?product=WOS&amp;search_mode=CitingArticles&amp;qid=130&amp;SID=E1UvvDYXbSGN6TkDVaE&amp;page=1&amp;doc=9&amp;cacheurlFromRightClick=no" TargetMode="External"/><Relationship Id="rId101" Type="http://schemas.openxmlformats.org/officeDocument/2006/relationships/hyperlink" Target="http://apps.webofknowledge.com/full_record.do?product=WOS&amp;search_mode=CitingArticles&amp;qid=138&amp;SID=E1UvvDYXbSGN6TkDVaE&amp;page=2&amp;doc=13" TargetMode="External"/><Relationship Id="rId122" Type="http://schemas.openxmlformats.org/officeDocument/2006/relationships/hyperlink" Target="http://apps.webofknowledge.com/full_record.do?product=WOS&amp;search_mode=CitingArticles&amp;qid=204&amp;SID=E1UvvDYXbSGN6TkDVaE&amp;page=1&amp;doc=5&amp;cacheurlFromRightClick=no" TargetMode="External"/><Relationship Id="rId143" Type="http://schemas.openxmlformats.org/officeDocument/2006/relationships/hyperlink" Target="http://apps.webofknowledge.com/full_record.do?product=WOS&amp;search_mode=CitationReport&amp;qid=5&amp;SID=C39nAZZNnspRbPJweHa&amp;page=2&amp;doc=11&amp;cacheurlFromRightClick=no" TargetMode="External"/><Relationship Id="rId164" Type="http://schemas.openxmlformats.org/officeDocument/2006/relationships/hyperlink" Target="http://apps.webofknowledge.com/full_record.do?product=WOS&amp;search_mode=CitingArticles&amp;qid=108&amp;SID=C39nAZZNnspRbPJweHa&amp;page=1&amp;doc=1&amp;cacheurlFromRightClick=no" TargetMode="External"/><Relationship Id="rId185" Type="http://schemas.openxmlformats.org/officeDocument/2006/relationships/hyperlink" Target="http://apps.webofknowledge.com/full_record.do?product=WOS&amp;search_mode=CitationReport&amp;qid=31&amp;SID=E1UvvDYXbSGN6TkDVaE&amp;page=1&amp;doc=1&amp;cacheurlFromRightClick=no" TargetMode="External"/><Relationship Id="rId350" Type="http://schemas.openxmlformats.org/officeDocument/2006/relationships/hyperlink" Target="http://ejournal.umm.ac.id/index.php/industri/article/view/4342" TargetMode="External"/><Relationship Id="rId371" Type="http://schemas.openxmlformats.org/officeDocument/2006/relationships/hyperlink" Target="https://www.sciencedirect.com/science/article/pii/S1877050917301539" TargetMode="External"/><Relationship Id="rId406" Type="http://schemas.openxmlformats.org/officeDocument/2006/relationships/hyperlink" Target="https://link.springer.com/article/10.1007/s40436-017-0204-7" TargetMode="External"/><Relationship Id="rId9" Type="http://schemas.openxmlformats.org/officeDocument/2006/relationships/hyperlink" Target="http://www.aspbs.com/science/contents-science2017.htm" TargetMode="External"/><Relationship Id="rId210" Type="http://schemas.openxmlformats.org/officeDocument/2006/relationships/hyperlink" Target="http://apps.webofknowledge.com/full_record.do?product=WOS&amp;search_mode=CitationReport&amp;qid=31&amp;SID=E1UvvDYXbSGN6TkDVaE&amp;page=1&amp;doc=2&amp;cacheurlFromRightClick=no" TargetMode="External"/><Relationship Id="rId392" Type="http://schemas.openxmlformats.org/officeDocument/2006/relationships/hyperlink" Target="https://dl.acm.org/citation.cfm?id=3076191" TargetMode="External"/><Relationship Id="rId427" Type="http://schemas.openxmlformats.org/officeDocument/2006/relationships/hyperlink" Target="https://dl.acm.org/citation.cfm?id=3142013" TargetMode="External"/><Relationship Id="rId448" Type="http://schemas.openxmlformats.org/officeDocument/2006/relationships/hyperlink" Target="http://www.academia.edu/" TargetMode="External"/><Relationship Id="rId469" Type="http://schemas.openxmlformats.org/officeDocument/2006/relationships/hyperlink" Target="https://link.springer.com/chapter/10.1007/978-3-319-66335-7_17" TargetMode="External"/><Relationship Id="rId26" Type="http://schemas.openxmlformats.org/officeDocument/2006/relationships/hyperlink" Target="http://www.revistadechimie.ro/pdf/47%20GURLUI%207%2017.pdf" TargetMode="External"/><Relationship Id="rId231" Type="http://schemas.openxmlformats.org/officeDocument/2006/relationships/hyperlink" Target="http://apps.webofknowledge.com/full_record.do?product=WOS&amp;search_mode=CitationReport&amp;qid=31&amp;SID=E1UvvDYXbSGN6TkDVaE&amp;page=1&amp;doc=5&amp;cacheurlFromRightClick=no" TargetMode="External"/><Relationship Id="rId252" Type="http://schemas.openxmlformats.org/officeDocument/2006/relationships/hyperlink" Target="https://www.scopus.com/record/display.uri?eid=2-s2.0-79958737926&amp;origin=resultslist&amp;sort=plf-f&amp;cite=2-s2.0-79958737926&amp;src=s&amp;imp=t&amp;sid=5de51ee2de1cea3f6af5910dc9a24d2e&amp;sot=cite&amp;sdt=a&amp;sl=0&amp;recordRank=" TargetMode="External"/><Relationship Id="rId273" Type="http://schemas.openxmlformats.org/officeDocument/2006/relationships/hyperlink" Target="https://scholar.google.ro/scholar?cites=10408051467920960142&amp;as_sdt=2005&amp;sciodt=0,5&amp;hl=ro" TargetMode="External"/><Relationship Id="rId294" Type="http://schemas.openxmlformats.org/officeDocument/2006/relationships/hyperlink" Target="https://www.scopus.com/record/display.uri?eid=2-s2.0-85032441874&amp;origin=resultslist&amp;sort=plf-f&amp;cite=2-s2.0-85019492388&amp;src=s&amp;imp=t&amp;sid=9b6c086a548f3d0bebf4fe4b93d2baf1&amp;sot=cite&amp;sdt=a&amp;sl=0&amp;relpos=0&amp;citeCnt=0&amp;searchTerm=" TargetMode="External"/><Relationship Id="rId308" Type="http://schemas.openxmlformats.org/officeDocument/2006/relationships/hyperlink" Target="https://scholar.google.ro/scholar?oi=bibs&amp;hl=ro&amp;cites=6718657599601444474" TargetMode="External"/><Relationship Id="rId329" Type="http://schemas.openxmlformats.org/officeDocument/2006/relationships/hyperlink" Target="https://search.proquest.com/openview/8ef32483b30f50115319d7d1bc62bf17/1.pdf?pq-origsite=gscholar&amp;cbl=18750&amp;diss=y" TargetMode="External"/><Relationship Id="rId480" Type="http://schemas.openxmlformats.org/officeDocument/2006/relationships/hyperlink" Target="http://ieeexplore.ieee.org/document/8285530/references" TargetMode="External"/><Relationship Id="rId47" Type="http://schemas.openxmlformats.org/officeDocument/2006/relationships/hyperlink" Target="http://apps.webofknowledge.com/full_record.do?product=WOS&amp;search_mode=CitingArticles&amp;qid=31&amp;SID=F3FlIvWkg2sXGSPqoRC&amp;page=1&amp;doc=2" TargetMode="External"/><Relationship Id="rId68" Type="http://schemas.openxmlformats.org/officeDocument/2006/relationships/hyperlink" Target="http://apps.webofknowledge.com/full_record.do?product=WOS&amp;search_mode=CitingArticles&amp;qid=62&amp;SID=E1UvvDYXbSGN6TkDVaE&amp;page=2&amp;doc=13&amp;cacheurlFromRightClick=no" TargetMode="External"/><Relationship Id="rId89" Type="http://schemas.openxmlformats.org/officeDocument/2006/relationships/hyperlink" Target="http://apps.webofknowledge.com/full_record.do?product=WOS&amp;search_mode=CitingArticles&amp;qid=93&amp;SID=E1UvvDYXbSGN6TkDVaE&amp;page=2&amp;doc=19&amp;cacheurlFromRightClick=no" TargetMode="External"/><Relationship Id="rId112" Type="http://schemas.openxmlformats.org/officeDocument/2006/relationships/hyperlink" Target="http://apps.webofknowledge.com/full_record.do?product=WOS&amp;search_mode=CitingArticles&amp;qid=162&amp;SID=E1UvvDYXbSGN6TkDVaE&amp;page=1&amp;doc=3&amp;cacheurlFromRightClick=no" TargetMode="External"/><Relationship Id="rId133" Type="http://schemas.openxmlformats.org/officeDocument/2006/relationships/hyperlink" Target="http://apps.webofknowledge.com/full_record.do?product=WOS&amp;search_mode=CitingArticles&amp;qid=12&amp;SID=E33dg5Np97O4cR8JmhU&amp;page=1&amp;doc=2&amp;cacheurlFromRightClick=no" TargetMode="External"/><Relationship Id="rId154" Type="http://schemas.openxmlformats.org/officeDocument/2006/relationships/hyperlink" Target="http://apps.webofknowledge.com/full_record.do?product=WOS&amp;search_mode=CitingArticles&amp;qid=67&amp;SID=C39nAZZNnspRbPJweHa&amp;page=1&amp;doc=2&amp;cacheurlFromRightClick=no" TargetMode="External"/><Relationship Id="rId175" Type="http://schemas.openxmlformats.org/officeDocument/2006/relationships/hyperlink" Target="http://apps.webofknowledge.com/full_record.do?product=WOS&amp;search_mode=CitingArticles&amp;qid=143&amp;SID=C39nAZZNnspRbPJweHa&amp;page=1&amp;doc=1&amp;cacheurlFromRightClick=no" TargetMode="External"/><Relationship Id="rId340" Type="http://schemas.openxmlformats.org/officeDocument/2006/relationships/hyperlink" Target="https://www.scopus.com/sourceid/21100450083?origin=recordpage" TargetMode="External"/><Relationship Id="rId361" Type="http://schemas.openxmlformats.org/officeDocument/2006/relationships/hyperlink" Target="https://www.scopus.com/authid/detail.uri?authorId=6603855808" TargetMode="External"/><Relationship Id="rId196" Type="http://schemas.openxmlformats.org/officeDocument/2006/relationships/hyperlink" Target="http://apps.webofknowledge.com/full_record.do?product=WOS&amp;search_mode=CitationReport&amp;qid=31&amp;SID=E1UvvDYXbSGN6TkDVaE&amp;page=1&amp;doc=1&amp;cacheurlFromRightClick=no" TargetMode="External"/><Relationship Id="rId200" Type="http://schemas.openxmlformats.org/officeDocument/2006/relationships/hyperlink" Target="http://apps.webofknowledge.com/full_record.do?product=WOS&amp;search_mode=CitationReport&amp;qid=31&amp;SID=E1UvvDYXbSGN6TkDVaE&amp;page=1&amp;doc=2&amp;cacheurlFromRightClick=no" TargetMode="External"/><Relationship Id="rId382" Type="http://schemas.openxmlformats.org/officeDocument/2006/relationships/hyperlink" Target="https://www.sciencedirect.com/science/article/pii/S1389128616303735" TargetMode="External"/><Relationship Id="rId417" Type="http://schemas.openxmlformats.org/officeDocument/2006/relationships/hyperlink" Target="http://www.math.md/publications/csjm/issues/v25-n2/12455/" TargetMode="External"/><Relationship Id="rId438" Type="http://schemas.openxmlformats.org/officeDocument/2006/relationships/hyperlink" Target="http://www.academia.edu/" TargetMode="External"/><Relationship Id="rId459" Type="http://schemas.openxmlformats.org/officeDocument/2006/relationships/hyperlink" Target="http://proceedings.elseconference.eu/index.php?r=site/index&amp;year=2017&amp;index=papers&amp;vol=25&amp;paper=3fab263e1e810eb1e49b835779a753e8" TargetMode="External"/><Relationship Id="rId16" Type="http://schemas.openxmlformats.org/officeDocument/2006/relationships/hyperlink" Target="https://www.degruyter.com/view/j/amma.2017.63.issue-2/issue-files/amma.2017.63.issue-2.xml" TargetMode="External"/><Relationship Id="rId221" Type="http://schemas.openxmlformats.org/officeDocument/2006/relationships/hyperlink" Target="http://apps.webofknowledge.com/full_record.do?product=WOS&amp;search_mode=CitationReport&amp;qid=31&amp;SID=E1UvvDYXbSGN6TkDVaE&amp;page=1&amp;doc=4&amp;cacheurlFromRightClick=no" TargetMode="External"/><Relationship Id="rId242" Type="http://schemas.openxmlformats.org/officeDocument/2006/relationships/hyperlink" Target="http://apps.webofknowledge.com/full_record.do?product=WOS&amp;search_mode=CitationReport&amp;qid=5&amp;SID=C39nAZZNnspRbPJweHa&amp;page=1&amp;doc=9&amp;cacheurlFromRightClick=no" TargetMode="External"/><Relationship Id="rId263" Type="http://schemas.openxmlformats.org/officeDocument/2006/relationships/hyperlink" Target="https://www.scopus.com/record/display.uri?eid=2-s2.0-79958737926&amp;origin=resultslist&amp;sort=plf-f&amp;cite=2-s2.0-79958737926&amp;src=s&amp;imp=t&amp;sid=5de51ee2de1cea3f6af5910dc9a24d2e&amp;sot=cite&amp;sdt=a&amp;sl=0&amp;recordRank=" TargetMode="External"/><Relationship Id="rId284" Type="http://schemas.openxmlformats.org/officeDocument/2006/relationships/hyperlink" Target="http://repozitorij.fsb.hr/7830/" TargetMode="External"/><Relationship Id="rId319" Type="http://schemas.openxmlformats.org/officeDocument/2006/relationships/hyperlink" Target="https://scholar.google.ro/scholar?start=10&amp;hl=ro&amp;as_sdt=0,5&amp;sciodt=0,5&amp;cites=8047325429549753142&amp;scipsc=" TargetMode="External"/><Relationship Id="rId470" Type="http://schemas.openxmlformats.org/officeDocument/2006/relationships/hyperlink" Target="https://link.springer.com/article/10.1007/s00034-017-0655-x" TargetMode="External"/><Relationship Id="rId491" Type="http://schemas.openxmlformats.org/officeDocument/2006/relationships/hyperlink" Target="https://www.inter-nauka.com/en/issues/2017/3/2264/" TargetMode="External"/><Relationship Id="rId37" Type="http://schemas.openxmlformats.org/officeDocument/2006/relationships/hyperlink" Target="http://apps.webofknowledge.com/full_record.do?product=WOS&amp;search_mode=CitingArticles&amp;qid=39&amp;SID=C6awkluwcuqU3ZRzcrk&amp;page=1&amp;doc=1" TargetMode="External"/><Relationship Id="rId58" Type="http://schemas.openxmlformats.org/officeDocument/2006/relationships/hyperlink" Target="http://apps.webofknowledge.com/full_record.do?product=WOS&amp;search_mode=CitingArticles&amp;qid=46&amp;SID=E1UvvDYXbSGN6TkDVaE&amp;page=1&amp;doc=3&amp;cacheurlFromRightClick=no" TargetMode="External"/><Relationship Id="rId79" Type="http://schemas.openxmlformats.org/officeDocument/2006/relationships/hyperlink" Target="http://apps.webofknowledge.com/full_record.do?product=WOS&amp;search_mode=CitingArticles&amp;qid=89&amp;SID=E1UvvDYXbSGN6TkDVaE&amp;page=1&amp;doc=9&amp;cacheurlFromRightClick=no" TargetMode="External"/><Relationship Id="rId102" Type="http://schemas.openxmlformats.org/officeDocument/2006/relationships/hyperlink" Target="http://apps.webofknowledge.com/full_record.do?product=WOS&amp;search_mode=CitationReport&amp;qid=31&amp;SID=E1UvvDYXbSGN6TkDVaE&amp;page=1&amp;doc=4&amp;cacheurlFromRightClick=no" TargetMode="External"/><Relationship Id="rId123" Type="http://schemas.openxmlformats.org/officeDocument/2006/relationships/hyperlink" Target="http://apps.webofknowledge.com/full_record.do?product=WOS&amp;search_mode=CitingArticles&amp;qid=206&amp;SID=E1UvvDYXbSGN6TkDVaE&amp;page=1&amp;doc=7&amp;cacheurlFromRightClick=no" TargetMode="External"/><Relationship Id="rId144" Type="http://schemas.openxmlformats.org/officeDocument/2006/relationships/hyperlink" Target="http://apps.webofknowledge.com/full_record.do?product=WOS&amp;search_mode=CitingArticles&amp;qid=26&amp;SID=C39nAZZNnspRbPJweHa&amp;page=1&amp;doc=1&amp;cacheurlFromRightClick=no" TargetMode="External"/><Relationship Id="rId330" Type="http://schemas.openxmlformats.org/officeDocument/2006/relationships/hyperlink" Target="http://stec.univ-ovidius.ro/html/anale/ENG/2017/Section-IV/11.pdf" TargetMode="External"/><Relationship Id="rId90" Type="http://schemas.openxmlformats.org/officeDocument/2006/relationships/hyperlink" Target="http://apps.webofknowledge.com/full_record.do?product=WOS&amp;search_mode=CitingArticles&amp;qid=93&amp;SID=E1UvvDYXbSGN6TkDVaE&amp;page=2&amp;doc=20&amp;cacheurlFromRightClick=no" TargetMode="External"/><Relationship Id="rId165" Type="http://schemas.openxmlformats.org/officeDocument/2006/relationships/hyperlink" Target="http://apps.webofknowledge.com/full_record.do?product=WOS&amp;search_mode=CitationReport&amp;qid=5&amp;SID=C39nAZZNnspRbPJweHa&amp;page=3&amp;doc=27&amp;cacheurlFromRightClick=no" TargetMode="External"/><Relationship Id="rId186" Type="http://schemas.openxmlformats.org/officeDocument/2006/relationships/hyperlink" Target="http://apps.webofknowledge.com/full_record.do?product=WOS&amp;search_mode=CitationReport&amp;qid=31&amp;SID=E1UvvDYXbSGN6TkDVaE&amp;page=1&amp;doc=1&amp;cacheurlFromRightClick=no" TargetMode="External"/><Relationship Id="rId351" Type="http://schemas.openxmlformats.org/officeDocument/2006/relationships/hyperlink" Target="http://aip.scitation.org/doi/abs/10.1063/1.4983791" TargetMode="External"/><Relationship Id="rId372" Type="http://schemas.openxmlformats.org/officeDocument/2006/relationships/hyperlink" Target="https://link.springer.com/chapter/10.1007/978-981-10-2104-6_45" TargetMode="External"/><Relationship Id="rId393" Type="http://schemas.openxmlformats.org/officeDocument/2006/relationships/hyperlink" Target="https://link.springer.com/chapter/10.1007/978-3-319-64635-0_19" TargetMode="External"/><Relationship Id="rId407" Type="http://schemas.openxmlformats.org/officeDocument/2006/relationships/hyperlink" Target="http://www.math.md/publications/csjm/issues/v25-n2/12455/" TargetMode="External"/><Relationship Id="rId428" Type="http://schemas.openxmlformats.org/officeDocument/2006/relationships/hyperlink" Target="https://link.springer.com/chapter/10.1007/978-3-319-59072-1_63" TargetMode="External"/><Relationship Id="rId449" Type="http://schemas.openxmlformats.org/officeDocument/2006/relationships/hyperlink" Target="http://www.ijarcsms.com/docs/paper/volume5/issue3/V5I3-0014.pdf" TargetMode="External"/><Relationship Id="rId211" Type="http://schemas.openxmlformats.org/officeDocument/2006/relationships/hyperlink" Target="http://apps.webofknowledge.com/full_record.do?product=WOS&amp;search_mode=CitationReport&amp;qid=31&amp;SID=E1UvvDYXbSGN6TkDVaE&amp;page=1&amp;doc=2&amp;cacheurlFromRightClick=no" TargetMode="External"/><Relationship Id="rId232" Type="http://schemas.openxmlformats.org/officeDocument/2006/relationships/hyperlink" Target="http://apps.webofknowledge.com/full_record.do?product=WOS&amp;search_mode=CitationReport&amp;qid=31&amp;SID=E1UvvDYXbSGN6TkDVaE&amp;page=1&amp;doc=6&amp;cacheurlFromRightClick=no" TargetMode="External"/><Relationship Id="rId253" Type="http://schemas.openxmlformats.org/officeDocument/2006/relationships/hyperlink" Target="https://www.scopus.com/record/display.uri?eid=2-s2.0-79958737926&amp;origin=resultslist&amp;sort=plf-f&amp;cite=2-s2.0-79958737926&amp;src=s&amp;imp=t&amp;sid=5de51ee2de1cea3f6af5910dc9a24d2e&amp;sot=cite&amp;sdt=a&amp;sl=0&amp;recordRank=" TargetMode="External"/><Relationship Id="rId274" Type="http://schemas.openxmlformats.org/officeDocument/2006/relationships/hyperlink" Target="https://www.inter-nauka.com/en/issues/2017/3/2264/" TargetMode="External"/><Relationship Id="rId295" Type="http://schemas.openxmlformats.org/officeDocument/2006/relationships/hyperlink" Target="http://conference.management.ase.ro/archives/2017/pdf/3_13.pdf" TargetMode="External"/><Relationship Id="rId309" Type="http://schemas.openxmlformats.org/officeDocument/2006/relationships/hyperlink" Target="https://scholar.google.ro/scholar?oi=bibs&amp;hl=ro&amp;cites=6718657599601444474" TargetMode="External"/><Relationship Id="rId460" Type="http://schemas.openxmlformats.org/officeDocument/2006/relationships/hyperlink" Target="http://proceedings.elseconference.eu/index.php?r=site/index&amp;year=2017&amp;index=papers&amp;vol=25&amp;paper=9c8e8dfa08605da1401562eb24fb2de7" TargetMode="External"/><Relationship Id="rId481" Type="http://schemas.openxmlformats.org/officeDocument/2006/relationships/hyperlink" Target="http://www.ijarcsms.com/docs/paper/volume5/issue3/V5I3-0014.pdf" TargetMode="External"/><Relationship Id="rId27" Type="http://schemas.openxmlformats.org/officeDocument/2006/relationships/hyperlink" Target="https://link.springer.com/journal/10973" TargetMode="External"/><Relationship Id="rId48" Type="http://schemas.openxmlformats.org/officeDocument/2006/relationships/hyperlink" Target="http://apps.webofknowledge.com/full_record.do?product=WOS&amp;search_mode=CitingArticles&amp;qid=31&amp;SID=F3FlIvWkg2sXGSPqoRC&amp;page=1&amp;doc=3" TargetMode="External"/><Relationship Id="rId69" Type="http://schemas.openxmlformats.org/officeDocument/2006/relationships/hyperlink" Target="http://apps.webofknowledge.com/full_record.do?product=WOS&amp;search_mode=CitingArticles&amp;qid=62&amp;SID=E1UvvDYXbSGN6TkDVaE&amp;page=2&amp;doc=15&amp;cacheurlFromRightClick=no" TargetMode="External"/><Relationship Id="rId113" Type="http://schemas.openxmlformats.org/officeDocument/2006/relationships/hyperlink" Target="http://apps.webofknowledge.com/full_record.do?product=WOS&amp;search_mode=CitingArticles&amp;qid=165&amp;SID=E1UvvDYXbSGN6TkDVaE&amp;page=1&amp;doc=5&amp;cacheurlFromRightClick=no" TargetMode="External"/><Relationship Id="rId134" Type="http://schemas.openxmlformats.org/officeDocument/2006/relationships/hyperlink" Target="http://apps.webofknowledge.com/full_record.do?product=WOS&amp;search_mode=CitingArticles&amp;qid=14&amp;SID=E33dg5Np97O4cR8JmhU&amp;page=1&amp;doc=4&amp;cacheurlFromRightClick=no" TargetMode="External"/><Relationship Id="rId320" Type="http://schemas.openxmlformats.org/officeDocument/2006/relationships/hyperlink" Target="https://scholar.google.com/scholar?oi=bibs&amp;hl=ro&amp;cites=8742342279058530510" TargetMode="External"/><Relationship Id="rId80" Type="http://schemas.openxmlformats.org/officeDocument/2006/relationships/hyperlink" Target="http://apps.webofknowledge.com/full_record.do?product=WOS&amp;search_mode=CitingArticles&amp;qid=91&amp;SID=E1UvvDYXbSGN6TkDVaE&amp;page=1&amp;doc=10&amp;cacheurlFromRightClick=no" TargetMode="External"/><Relationship Id="rId155" Type="http://schemas.openxmlformats.org/officeDocument/2006/relationships/hyperlink" Target="http://apps.webofknowledge.com/full_record.do?product=WOS&amp;search_mode=CitationReport&amp;qid=5&amp;SID=C39nAZZNnspRbPJweHa&amp;page=3&amp;doc=21&amp;cacheurlFromRightClick=no" TargetMode="External"/><Relationship Id="rId176" Type="http://schemas.openxmlformats.org/officeDocument/2006/relationships/hyperlink" Target="http://apps.webofknowledge.com/full_record.do?product=WOS&amp;search_mode=CitationReport&amp;qid=5&amp;SID=C39nAZZNnspRbPJweHa&amp;page=4&amp;doc=33&amp;cacheurlFromRightClick=no" TargetMode="External"/><Relationship Id="rId197" Type="http://schemas.openxmlformats.org/officeDocument/2006/relationships/hyperlink" Target="http://apps.webofknowledge.com/full_record.do?product=WOS&amp;search_mode=CitationReport&amp;qid=31&amp;SID=E1UvvDYXbSGN6TkDVaE&amp;page=1&amp;doc=1&amp;cacheurlFromRightClick=no" TargetMode="External"/><Relationship Id="rId341" Type="http://schemas.openxmlformats.org/officeDocument/2006/relationships/hyperlink" Target="http://ieeexplore.ieee.org/xpl/mostRecentIssue.jsp?punumber=8100806" TargetMode="External"/><Relationship Id="rId362" Type="http://schemas.openxmlformats.org/officeDocument/2006/relationships/hyperlink" Target="http://onlinelibrary.wiley.com/doi/10.1111/jnc.13967/full" TargetMode="External"/><Relationship Id="rId383" Type="http://schemas.openxmlformats.org/officeDocument/2006/relationships/hyperlink" Target="https://www.sciencedirect.com/science/article/pii/S1110866516300482" TargetMode="External"/><Relationship Id="rId418" Type="http://schemas.openxmlformats.org/officeDocument/2006/relationships/hyperlink" Target="http://univagora.ro/jour/index.php/ijccc/article/view/2960" TargetMode="External"/><Relationship Id="rId439" Type="http://schemas.openxmlformats.org/officeDocument/2006/relationships/hyperlink" Target="http://article.sciencepublishinggroup.com/pdf/10.11648.j.aas.20170202.12.pdf" TargetMode="External"/><Relationship Id="rId201" Type="http://schemas.openxmlformats.org/officeDocument/2006/relationships/hyperlink" Target="http://apps.webofknowledge.com/full_record.do?product=WOS&amp;search_mode=CitationReport&amp;qid=31&amp;SID=E1UvvDYXbSGN6TkDVaE&amp;page=1&amp;doc=2&amp;cacheurlFromRightClick=no" TargetMode="External"/><Relationship Id="rId222" Type="http://schemas.openxmlformats.org/officeDocument/2006/relationships/hyperlink" Target="http://apps.webofknowledge.com/full_record.do?product=WOS&amp;search_mode=CitationReport&amp;qid=31&amp;SID=E1UvvDYXbSGN6TkDVaE&amp;page=1&amp;doc=4&amp;cacheurlFromRightClick=no" TargetMode="External"/><Relationship Id="rId243" Type="http://schemas.openxmlformats.org/officeDocument/2006/relationships/hyperlink" Target="http://apps.webofknowledge.com/full_record.do?product=WOS&amp;search_mode=CitationReport&amp;qid=5&amp;SID=C39nAZZNnspRbPJweHa&amp;page=1&amp;doc=10" TargetMode="External"/><Relationship Id="rId264" Type="http://schemas.openxmlformats.org/officeDocument/2006/relationships/hyperlink" Target="https://www.scopus.com/record/display.uri?eid=2-s2.0-33847734682&amp;origin=resultslist&amp;sort=plf-f&amp;cite=2-s2.0-33847734682&amp;src=s&amp;imp=t&amp;sid=9b3db350e123f169097a138cde7a3a42&amp;sot=cite&amp;sdt=a&amp;sl=0&amp;recordRank=" TargetMode="External"/><Relationship Id="rId285" Type="http://schemas.openxmlformats.org/officeDocument/2006/relationships/hyperlink" Target="https://scholar.google.ro/scholar?cluster=4976399814018531761&amp;hl=ro&amp;as_sdt=2005&amp;sciodt=0,5" TargetMode="External"/><Relationship Id="rId450" Type="http://schemas.openxmlformats.org/officeDocument/2006/relationships/hyperlink" Target="http://gb.oversea.cnki.net/KCMS/detail/detail.aspx?filename=XAYD201701019&amp;dbcode=CJFQ&amp;dbname=CJFDTEMP" TargetMode="External"/><Relationship Id="rId471" Type="http://schemas.openxmlformats.org/officeDocument/2006/relationships/hyperlink" Target="https://link.springer.com/chapter/10.1007/978-3-319-68612-7_27" TargetMode="External"/><Relationship Id="rId17" Type="http://schemas.openxmlformats.org/officeDocument/2006/relationships/hyperlink" Target="https://link.springer.com/article/10.1007/s10973-017-6478-y" TargetMode="External"/><Relationship Id="rId38" Type="http://schemas.openxmlformats.org/officeDocument/2006/relationships/hyperlink" Target="https://doi.org/10.3139/120.111100" TargetMode="External"/><Relationship Id="rId59" Type="http://schemas.openxmlformats.org/officeDocument/2006/relationships/hyperlink" Target="http://apps.webofknowledge.com/full_record.do?product=WOS&amp;search_mode=CitingArticles&amp;qid=48&amp;SID=E1UvvDYXbSGN6TkDVaE&amp;page=1&amp;doc=4&amp;cacheurlFromRightClick=no" TargetMode="External"/><Relationship Id="rId103" Type="http://schemas.openxmlformats.org/officeDocument/2006/relationships/hyperlink" Target="http://apps.webofknowledge.com/full_record.do?product=WOS&amp;search_mode=CitingArticles&amp;qid=143&amp;SID=E1UvvDYXbSGN6TkDVaE&amp;page=1&amp;doc=1&amp;cacheurlFromRightClick=no" TargetMode="External"/><Relationship Id="rId124" Type="http://schemas.openxmlformats.org/officeDocument/2006/relationships/hyperlink" Target="http://apps.webofknowledge.com/full_record.do?product=WOS&amp;search_mode=CitingArticles&amp;qid=208&amp;SID=E1UvvDYXbSGN6TkDVaE&amp;page=1&amp;doc=9&amp;cacheurlFromRightClick=no" TargetMode="External"/><Relationship Id="rId310" Type="http://schemas.openxmlformats.org/officeDocument/2006/relationships/hyperlink" Target="https://scholar.google.ro/scholar?oi=bibs&amp;hl=ro&amp;cites=6147925506623650336" TargetMode="External"/><Relationship Id="rId492" Type="http://schemas.openxmlformats.org/officeDocument/2006/relationships/hyperlink" Target="https://www.inderscienceonline.com/doi/abs/10.1504/IJVAS.2015.070738" TargetMode="External"/><Relationship Id="rId70" Type="http://schemas.openxmlformats.org/officeDocument/2006/relationships/hyperlink" Target="http://apps.webofknowledge.com/full_record.do?product=WOS&amp;search_mode=CitingArticles&amp;qid=62&amp;SID=E1UvvDYXbSGN6TkDVaE&amp;page=2&amp;doc=16&amp;cacheurlFromRightClick=no" TargetMode="External"/><Relationship Id="rId91" Type="http://schemas.openxmlformats.org/officeDocument/2006/relationships/hyperlink" Target="http://apps.webofknowledge.com/full_record.do?product=WOS&amp;search_mode=CitingArticles&amp;qid=93&amp;SID=E1UvvDYXbSGN6TkDVaE&amp;page=3&amp;doc=21&amp;cacheurlFromRightClick=no" TargetMode="External"/><Relationship Id="rId145" Type="http://schemas.openxmlformats.org/officeDocument/2006/relationships/hyperlink" Target="http://apps.webofknowledge.com/full_record.do?product=WOS&amp;search_mode=CitationReport&amp;qid=5&amp;SID=C39nAZZNnspRbPJweHa&amp;page=2&amp;doc=12&amp;cacheurlFromRightClick=no" TargetMode="External"/><Relationship Id="rId166" Type="http://schemas.openxmlformats.org/officeDocument/2006/relationships/hyperlink" Target="http://apps.webofknowledge.com/full_record.do?product=WOS&amp;search_mode=CitingArticles&amp;qid=114&amp;SID=C39nAZZNnspRbPJweHa&amp;page=1&amp;doc=1&amp;cacheurlFromRightClick=no" TargetMode="External"/><Relationship Id="rId187" Type="http://schemas.openxmlformats.org/officeDocument/2006/relationships/hyperlink" Target="http://apps.webofknowledge.com/full_record.do?product=WOS&amp;search_mode=CitationReport&amp;qid=31&amp;SID=E1UvvDYXbSGN6TkDVaE&amp;page=1&amp;doc=1&amp;cacheurlFromRightClick=no" TargetMode="External"/><Relationship Id="rId331" Type="http://schemas.openxmlformats.org/officeDocument/2006/relationships/hyperlink" Target="http://www.auif.utcluj.ro/images/AJME%202_2017_PDF/L3_23_30" TargetMode="External"/><Relationship Id="rId352" Type="http://schemas.openxmlformats.org/officeDocument/2006/relationships/hyperlink" Target="http://web.b.ebscohost.com/abstract?direct=true&amp;profile=ehost&amp;scope=site&amp;authtype=crawler&amp;jrnl=16629752&amp;AN=122146563&amp;h=W1NmieN2jAqvDWPI2eJx4IWX5Qn%2f4SAPxAVUmgM5sbrsOQc7HFpbrRBaUA1wT2Ur%2bOYbld7fypq8%2bEO7AncHIg%3d%3d&amp;crl=c&amp;resultNs=AdminWebAuth&amp;resultLocal=ErrCrlNotAuth&amp;crlhashurl=login.aspx%3fdirect%3dtrue%26profile%3dehost%26scope%3dsite%26authtype%3dcrawler%26jrnl%3d16629752%26AN%3d122146563" TargetMode="External"/><Relationship Id="rId373" Type="http://schemas.openxmlformats.org/officeDocument/2006/relationships/hyperlink" Target="http://ieeexplore.ieee.org/abstract/document/7776935/" TargetMode="External"/><Relationship Id="rId394" Type="http://schemas.openxmlformats.org/officeDocument/2006/relationships/hyperlink" Target="https://www.tandfonline.com/doi/abs/10.1080/00207543.2017.1413259" TargetMode="External"/><Relationship Id="rId408" Type="http://schemas.openxmlformats.org/officeDocument/2006/relationships/hyperlink" Target="https://www.tandfonline.com/doi/abs/10.1080/00207543.2016.1223384" TargetMode="External"/><Relationship Id="rId429" Type="http://schemas.openxmlformats.org/officeDocument/2006/relationships/hyperlink" Target="https://www.google.com/patents/US9817466" TargetMode="External"/><Relationship Id="rId1" Type="http://schemas.openxmlformats.org/officeDocument/2006/relationships/hyperlink" Target="https://www.researchgate.net/profile/Gulsah_Pamuk/publication/321748819_PRODUCTION_JOURNEY_OF_AIRBAGS_IN_TERMS_OF_TEXTILE/links/5a2fb45e458515a13d82dfe3/PRODUCTION-JOURNEY-OF-AIRBAGS-IN-TERMS-OF-TEXTILE.pdf" TargetMode="External"/><Relationship Id="rId212" Type="http://schemas.openxmlformats.org/officeDocument/2006/relationships/hyperlink" Target="http://apps.webofknowledge.com/full_record.do?product=WOS&amp;search_mode=CitationReport&amp;qid=31&amp;SID=E1UvvDYXbSGN6TkDVaE&amp;page=1&amp;doc=2&amp;cacheurlFromRightClick=no" TargetMode="External"/><Relationship Id="rId233" Type="http://schemas.openxmlformats.org/officeDocument/2006/relationships/hyperlink" Target="http://apps.webofknowledge.com/full_record.do?product=WOS&amp;search_mode=CitationReport&amp;qid=31&amp;SID=E1UvvDYXbSGN6TkDVaE&amp;page=1&amp;doc=6&amp;cacheurlFromRightClick=no" TargetMode="External"/><Relationship Id="rId254" Type="http://schemas.openxmlformats.org/officeDocument/2006/relationships/hyperlink" Target="https://www.scopus.com/record/display.uri?eid=2-s2.0-79958737926&amp;origin=resultslist&amp;sort=plf-f&amp;cite=2-s2.0-79958737926&amp;src=s&amp;imp=t&amp;sid=5de51ee2de1cea3f6af5910dc9a24d2e&amp;sot=cite&amp;sdt=a&amp;sl=0&amp;recordRank=" TargetMode="External"/><Relationship Id="rId440" Type="http://schemas.openxmlformats.org/officeDocument/2006/relationships/hyperlink" Target="http://article.sciencepublishinggroup.com/pdf/10.11648.j.aas.20170202.12.pdf" TargetMode="External"/><Relationship Id="rId28" Type="http://schemas.openxmlformats.org/officeDocument/2006/relationships/hyperlink" Target="javascript:void(0)" TargetMode="External"/><Relationship Id="rId49" Type="http://schemas.openxmlformats.org/officeDocument/2006/relationships/hyperlink" Target="http://apps.webofknowledge.com/full_record.do?product=WOS&amp;search_mode=GeneralSearch&amp;qid=23&amp;SID=F3FlIvWkg2sXGSPqoRC&amp;page=1&amp;doc=9" TargetMode="External"/><Relationship Id="rId114" Type="http://schemas.openxmlformats.org/officeDocument/2006/relationships/hyperlink" Target="http://apps.webofknowledge.com/full_record.do?product=WOS&amp;search_mode=CitingArticles&amp;qid=167&amp;SID=E1UvvDYXbSGN6TkDVaE&amp;page=1&amp;doc=6&amp;cacheurlFromRightClick=no" TargetMode="External"/><Relationship Id="rId275" Type="http://schemas.openxmlformats.org/officeDocument/2006/relationships/hyperlink" Target="http://journals.sfu.ca/onlinejour/index.php/i-jep/article/view/7252" TargetMode="External"/><Relationship Id="rId296" Type="http://schemas.openxmlformats.org/officeDocument/2006/relationships/hyperlink" Target="https://apps.webofknowledge.com/full_record.do?product=WOS&amp;search_mode=GeneralSearch&amp;qid=10&amp;SID=E2p7qcZbRXfirUgx3iW&amp;page=1&amp;doc=1" TargetMode="External"/><Relationship Id="rId300" Type="http://schemas.openxmlformats.org/officeDocument/2006/relationships/hyperlink" Target="https://link.springer.com/article/10.1007%2Fs40032-016-0288-z" TargetMode="External"/><Relationship Id="rId461" Type="http://schemas.openxmlformats.org/officeDocument/2006/relationships/hyperlink" Target="https://tel.archives-ouvertes.fr/tel-01534273/document" TargetMode="External"/><Relationship Id="rId482" Type="http://schemas.openxmlformats.org/officeDocument/2006/relationships/hyperlink" Target="http://uvadoc.uva.es/handle/10324/25333" TargetMode="External"/><Relationship Id="rId60" Type="http://schemas.openxmlformats.org/officeDocument/2006/relationships/hyperlink" Target="http://apps.webofknowledge.com/full_record.do?product=WOS&amp;search_mode=CitingArticles&amp;qid=50&amp;SID=E1UvvDYXbSGN6TkDVaE&amp;page=1&amp;doc=5&amp;cacheurlFromRightClick=no" TargetMode="External"/><Relationship Id="rId81" Type="http://schemas.openxmlformats.org/officeDocument/2006/relationships/hyperlink" Target="http://apps.webofknowledge.com/full_record.do?product=WOS&amp;search_mode=CitingArticles&amp;qid=93&amp;SID=E1UvvDYXbSGN6TkDVaE&amp;page=2&amp;doc=11&amp;cacheurlFromRightClick=no" TargetMode="External"/><Relationship Id="rId135" Type="http://schemas.openxmlformats.org/officeDocument/2006/relationships/hyperlink" Target="http://apps.webofknowledge.com/full_record.do?product=WOS&amp;search_mode=CitationReport&amp;qid=5&amp;SID=C39nAZZNnspRbPJweHa&amp;page=1&amp;doc=9&amp;cacheurlFromRightClick=no" TargetMode="External"/><Relationship Id="rId156" Type="http://schemas.openxmlformats.org/officeDocument/2006/relationships/hyperlink" Target="http://apps.webofknowledge.com/full_record.do?product=WOS&amp;search_mode=CitingArticles&amp;qid=83&amp;SID=C39nAZZNnspRbPJweHa&amp;page=1&amp;doc=1&amp;cacheurlFromRightClick=no" TargetMode="External"/><Relationship Id="rId177" Type="http://schemas.openxmlformats.org/officeDocument/2006/relationships/hyperlink" Target="http://apps.webofknowledge.com/full_record.do?product=WOS&amp;search_mode=CitingArticles&amp;qid=146&amp;SID=C39nAZZNnspRbPJweHa&amp;page=1&amp;doc=1&amp;cacheurlFromRightClick=no" TargetMode="External"/><Relationship Id="rId198" Type="http://schemas.openxmlformats.org/officeDocument/2006/relationships/hyperlink" Target="http://apps.webofknowledge.com/full_record.do?product=WOS&amp;search_mode=CitationReport&amp;qid=31&amp;SID=E1UvvDYXbSGN6TkDVaE&amp;page=1&amp;doc=1&amp;cacheurlFromRightClick=no" TargetMode="External"/><Relationship Id="rId321" Type="http://schemas.openxmlformats.org/officeDocument/2006/relationships/hyperlink" Target="https://www.emeraldinsight.com/doi/abs/10.1108/IJQRM-03-2015-0032" TargetMode="External"/><Relationship Id="rId342" Type="http://schemas.openxmlformats.org/officeDocument/2006/relationships/hyperlink" Target="http://ieeexplore.ieee.org/abstract/document/8109690/" TargetMode="External"/><Relationship Id="rId363" Type="http://schemas.openxmlformats.org/officeDocument/2006/relationships/hyperlink" Target="http://journals.sagepub.com/doi/abs/10.1177/0954409716638703" TargetMode="External"/><Relationship Id="rId384" Type="http://schemas.openxmlformats.org/officeDocument/2006/relationships/hyperlink" Target="http://ieeexplore.ieee.org/abstract/document/7886155/" TargetMode="External"/><Relationship Id="rId419" Type="http://schemas.openxmlformats.org/officeDocument/2006/relationships/hyperlink" Target="http://gb.oversea.cnki.net/KCMS/detail/detail.aspx?filename=XAYD201701019&amp;dbcode=CJFQ&amp;dbname=CJFDTEMP" TargetMode="External"/><Relationship Id="rId202" Type="http://schemas.openxmlformats.org/officeDocument/2006/relationships/hyperlink" Target="http://apps.webofknowledge.com/full_record.do?product=WOS&amp;search_mode=CitationReport&amp;qid=31&amp;SID=E1UvvDYXbSGN6TkDVaE&amp;page=1&amp;doc=2&amp;cacheurlFromRightClick=no" TargetMode="External"/><Relationship Id="rId223" Type="http://schemas.openxmlformats.org/officeDocument/2006/relationships/hyperlink" Target="http://apps.webofknowledge.com/full_record.do?product=WOS&amp;search_mode=CitationReport&amp;qid=31&amp;SID=E1UvvDYXbSGN6TkDVaE&amp;page=1&amp;doc=4&amp;cacheurlFromRightClick=no" TargetMode="External"/><Relationship Id="rId244" Type="http://schemas.openxmlformats.org/officeDocument/2006/relationships/hyperlink" Target="http://apps.webofknowledge.com/full_record.do?product=WOS&amp;search_mode=CitationReport&amp;qid=5&amp;SID=C39nAZZNnspRbPJweHa&amp;page=1&amp;doc=10" TargetMode="External"/><Relationship Id="rId430" Type="http://schemas.openxmlformats.org/officeDocument/2006/relationships/hyperlink" Target="https://www.sciencedirect.com/science/article/pii/S0306261917308139" TargetMode="External"/><Relationship Id="rId18" Type="http://schemas.openxmlformats.org/officeDocument/2006/relationships/hyperlink" Target="https://scholar.google.ro/scholar?as_ylo=2017&amp;hl=ro&amp;as_sdt=0,5&amp;sciodt=0,5&amp;cites=7550294629905227419&amp;scipsc=%20%20%20%20modareas.ac.ir" TargetMode="External"/><Relationship Id="rId39" Type="http://schemas.openxmlformats.org/officeDocument/2006/relationships/hyperlink" Target="http://iieta.org/sites/default/files/Journals/IJHT/36.01_46.pdf" TargetMode="External"/><Relationship Id="rId265" Type="http://schemas.openxmlformats.org/officeDocument/2006/relationships/hyperlink" Target="https://www.scopus.com/record/display.uri?eid=2-s2.0-56749170142&amp;origin=resultslist&amp;sort=plf-f&amp;cite=2-s2.0-56749170142&amp;src=s&amp;imp=t&amp;sid=818bb573de4501a4a52ce27a1f85bce8&amp;sot=cite&amp;sdt=a&amp;sl=0&amp;recordRank=" TargetMode="External"/><Relationship Id="rId286" Type="http://schemas.openxmlformats.org/officeDocument/2006/relationships/hyperlink" Target="http://dergi.nigde.edu.tr/index.php/muhendislikdergisi/article/view/1242" TargetMode="External"/><Relationship Id="rId451" Type="http://schemas.openxmlformats.org/officeDocument/2006/relationships/hyperlink" Target="http://onlinelibrary.wiley.com/doi/10.1002/cpe.4250/full" TargetMode="External"/><Relationship Id="rId472" Type="http://schemas.openxmlformats.org/officeDocument/2006/relationships/hyperlink" Target="http://www.ebooks.iospress.com/volumearticle/47732" TargetMode="External"/><Relationship Id="rId493" Type="http://schemas.openxmlformats.org/officeDocument/2006/relationships/hyperlink" Target="https://www.sciencedirect.com/science/article/pii/S0888327017301401" TargetMode="External"/><Relationship Id="rId50" Type="http://schemas.openxmlformats.org/officeDocument/2006/relationships/hyperlink" Target="http://apps.webofknowledge.com/full_record.do?product=WOS&amp;search_mode=GeneralSearch&amp;qid=23&amp;SID=F3FlIvWkg2sXGSPqoRC&amp;page=1&amp;doc=9" TargetMode="External"/><Relationship Id="rId104" Type="http://schemas.openxmlformats.org/officeDocument/2006/relationships/hyperlink" Target="http://apps.webofknowledge.com/full_record.do?product=WOS&amp;search_mode=CitingArticles&amp;qid=147&amp;SID=E1UvvDYXbSGN6TkDVaE&amp;page=1&amp;doc=2&amp;cacheurlFromRightClick=no" TargetMode="External"/><Relationship Id="rId125" Type="http://schemas.openxmlformats.org/officeDocument/2006/relationships/hyperlink" Target="http://apps.webofknowledge.com/full_record.do?product=WOS&amp;search_mode=CitationReport&amp;qid=31&amp;SID=E1UvvDYXbSGN6TkDVaE&amp;page=1&amp;doc=7&amp;cacheurlFromRightClick=no" TargetMode="External"/><Relationship Id="rId146" Type="http://schemas.openxmlformats.org/officeDocument/2006/relationships/hyperlink" Target="http://apps.webofknowledge.com/full_record.do?product=WOS&amp;search_mode=CitingArticles&amp;qid=35&amp;SID=C39nAZZNnspRbPJweHa&amp;page=1&amp;doc=1&amp;cacheurlFromRightClick=no" TargetMode="External"/><Relationship Id="rId167" Type="http://schemas.openxmlformats.org/officeDocument/2006/relationships/hyperlink" Target="http://apps.webofknowledge.com/full_record.do?product=WOS&amp;search_mode=CitationReport&amp;qid=5&amp;SID=C39nAZZNnspRbPJweHa&amp;page=3&amp;doc=28&amp;cacheurlFromRightClick=no" TargetMode="External"/><Relationship Id="rId188" Type="http://schemas.openxmlformats.org/officeDocument/2006/relationships/hyperlink" Target="http://apps.webofknowledge.com/full_record.do?product=WOS&amp;search_mode=CitationReport&amp;qid=31&amp;SID=E1UvvDYXbSGN6TkDVaE&amp;page=1&amp;doc=1&amp;cacheurlFromRightClick=no" TargetMode="External"/><Relationship Id="rId311" Type="http://schemas.openxmlformats.org/officeDocument/2006/relationships/hyperlink" Target="https://scholar.google.ro/scholar?oi=bibs&amp;hl=ro&amp;cites=9232063761297810948" TargetMode="External"/><Relationship Id="rId332" Type="http://schemas.openxmlformats.org/officeDocument/2006/relationships/hyperlink" Target="http://www.ijraset.com/fileserve.php?FID=9541" TargetMode="External"/><Relationship Id="rId353" Type="http://schemas.openxmlformats.org/officeDocument/2006/relationships/hyperlink" Target="https://www.tandfonline.com/doi/abs/10.1080/14783363.2017.1415754" TargetMode="External"/><Relationship Id="rId374" Type="http://schemas.openxmlformats.org/officeDocument/2006/relationships/hyperlink" Target="http://onlinelibrary.wiley.com/doi/10.1002/gdj3.46/full" TargetMode="External"/><Relationship Id="rId395" Type="http://schemas.openxmlformats.org/officeDocument/2006/relationships/hyperlink" Target="https://www.sciencedirect.com/science/article/pii/S1877705817312717" TargetMode="External"/><Relationship Id="rId409" Type="http://schemas.openxmlformats.org/officeDocument/2006/relationships/hyperlink" Target="https://link.springer.com/chapter/10.1007/978-3-319-45117-6_4" TargetMode="External"/><Relationship Id="rId71" Type="http://schemas.openxmlformats.org/officeDocument/2006/relationships/hyperlink" Target="http://apps.webofknowledge.com/full_record.do?product=WOS&amp;search_mode=CitingArticles&amp;qid=62&amp;SID=E1UvvDYXbSGN6TkDVaE&amp;page=2&amp;doc=18&amp;cacheurlFromRightClick=no" TargetMode="External"/><Relationship Id="rId92" Type="http://schemas.openxmlformats.org/officeDocument/2006/relationships/hyperlink" Target="http://apps.webofknowledge.com/full_record.do?product=WOS&amp;search_mode=CitingArticles&amp;qid=93&amp;SID=E1UvvDYXbSGN6TkDVaE&amp;page=3&amp;doc=22&amp;cacheurlFromRightClick=no" TargetMode="External"/><Relationship Id="rId213" Type="http://schemas.openxmlformats.org/officeDocument/2006/relationships/hyperlink" Target="http://apps.webofknowledge.com/full_record.do?product=WOS&amp;search_mode=CitationReport&amp;qid=31&amp;SID=E1UvvDYXbSGN6TkDVaE&amp;page=1&amp;doc=2&amp;cacheurlFromRightClick=no" TargetMode="External"/><Relationship Id="rId234" Type="http://schemas.openxmlformats.org/officeDocument/2006/relationships/hyperlink" Target="http://apps.webofknowledge.com/full_record.do?product=WOS&amp;search_mode=CitationReport&amp;qid=31&amp;SID=E1UvvDYXbSGN6TkDVaE&amp;page=1&amp;doc=6&amp;cacheurlFromRightClick=no" TargetMode="External"/><Relationship Id="rId420" Type="http://schemas.openxmlformats.org/officeDocument/2006/relationships/hyperlink" Target="http://onlinelibrary.wiley.com/doi/10.1002/cpe.4250/full" TargetMode="External"/><Relationship Id="rId2" Type="http://schemas.openxmlformats.org/officeDocument/2006/relationships/hyperlink" Target="https://link.springer.com/article/10.1007/s00723-017-0917-6" TargetMode="External"/><Relationship Id="rId29" Type="http://schemas.openxmlformats.org/officeDocument/2006/relationships/hyperlink" Target="javascript:void(0)" TargetMode="External"/><Relationship Id="rId255" Type="http://schemas.openxmlformats.org/officeDocument/2006/relationships/hyperlink" Target="https://www.scopus.com/record/display.uri?eid=2-s2.0-79958737926&amp;origin=resultslist&amp;sort=plf-f&amp;cite=2-s2.0-79958737926&amp;src=s&amp;imp=t&amp;sid=5de51ee2de1cea3f6af5910dc9a24d2e&amp;sot=cite&amp;sdt=a&amp;sl=0&amp;recordRank=" TargetMode="External"/><Relationship Id="rId276" Type="http://schemas.openxmlformats.org/officeDocument/2006/relationships/hyperlink" Target="http://dergipark.gov.tr/download/article-file/345786" TargetMode="External"/><Relationship Id="rId297" Type="http://schemas.openxmlformats.org/officeDocument/2006/relationships/hyperlink" Target="https://search.proquest.com/openview/6abcceab31a66d52ca445e0a1c23a83c/1?pq-origsite=gscholar&amp;cbl=616520" TargetMode="External"/><Relationship Id="rId441" Type="http://schemas.openxmlformats.org/officeDocument/2006/relationships/hyperlink" Target="https://www.academia.edu/36053028/Intelligent_Building_Automation_System" TargetMode="External"/><Relationship Id="rId462" Type="http://schemas.openxmlformats.org/officeDocument/2006/relationships/hyperlink" Target="https://tel.archives-ouvertes.fr/tel-01534273/document" TargetMode="External"/><Relationship Id="rId483" Type="http://schemas.openxmlformats.org/officeDocument/2006/relationships/hyperlink" Target="http://dergipark.gov.tr/page/about" TargetMode="External"/><Relationship Id="rId40" Type="http://schemas.openxmlformats.org/officeDocument/2006/relationships/hyperlink" Target="http://iieta.org/sites/default/files/Journals/IJHT/36.01_46.pdf" TargetMode="External"/><Relationship Id="rId115" Type="http://schemas.openxmlformats.org/officeDocument/2006/relationships/hyperlink" Target="http://apps.webofknowledge.com/full_record.do?product=WOS&amp;search_mode=CitingArticles&amp;qid=171&amp;SID=E1UvvDYXbSGN6TkDVaE&amp;page=1&amp;doc=7&amp;cacheurlFromRightClick=no" TargetMode="External"/><Relationship Id="rId136" Type="http://schemas.openxmlformats.org/officeDocument/2006/relationships/hyperlink" Target="http://apps.webofknowledge.com/full_record.do?product=WOS&amp;search_mode=CitingArticles&amp;qid=7&amp;SID=C39nAZZNnspRbPJweHa&amp;page=1&amp;doc=3&amp;cacheurlFromRightClick=no" TargetMode="External"/><Relationship Id="rId157" Type="http://schemas.openxmlformats.org/officeDocument/2006/relationships/hyperlink" Target="http://apps.webofknowledge.com/full_record.do?product=WOS&amp;search_mode=CitingArticles&amp;qid=86&amp;SID=C39nAZZNnspRbPJweHa&amp;page=1&amp;doc=2&amp;cacheurlFromRightClick=no" TargetMode="External"/><Relationship Id="rId178" Type="http://schemas.openxmlformats.org/officeDocument/2006/relationships/hyperlink" Target="http://apps.webofknowledge.com/full_record.do?product=WOS&amp;search_mode=CitationReport&amp;qid=5&amp;SID=C39nAZZNnspRbPJweHa&amp;page=4&amp;doc=35&amp;cacheurlFromRightClick=no" TargetMode="External"/><Relationship Id="rId301" Type="http://schemas.openxmlformats.org/officeDocument/2006/relationships/hyperlink" Target="https://www.tandfonline.com/doi/full/10.1080/00207543.2017.1384585" TargetMode="External"/><Relationship Id="rId322" Type="http://schemas.openxmlformats.org/officeDocument/2006/relationships/hyperlink" Target="https://hal.archives-ouvertes.fr/hal-01647182/document" TargetMode="External"/><Relationship Id="rId343" Type="http://schemas.openxmlformats.org/officeDocument/2006/relationships/hyperlink" Target="https://www-scopus-com.am.e-nformation.ro/sourceid/14217?origin=recordpage" TargetMode="External"/><Relationship Id="rId364" Type="http://schemas.openxmlformats.org/officeDocument/2006/relationships/hyperlink" Target="http://proceedings.asmedigitalcollection.asme.org/proceeding.aspx?articleid=2645401" TargetMode="External"/><Relationship Id="rId61" Type="http://schemas.openxmlformats.org/officeDocument/2006/relationships/hyperlink" Target="http://apps.webofknowledge.com/full_record.do?product=WOS&amp;search_mode=CitingArticles&amp;qid=52&amp;SID=E1UvvDYXbSGN6TkDVaE&amp;page=1&amp;doc=6&amp;cacheurlFromRightClick=no" TargetMode="External"/><Relationship Id="rId82" Type="http://schemas.openxmlformats.org/officeDocument/2006/relationships/hyperlink" Target="http://apps.webofknowledge.com/full_record.do?product=WOS&amp;search_mode=CitingArticles&amp;qid=93&amp;SID=E1UvvDYXbSGN6TkDVaE&amp;page=2&amp;doc=12&amp;cacheurlFromRightClick=no" TargetMode="External"/><Relationship Id="rId199" Type="http://schemas.openxmlformats.org/officeDocument/2006/relationships/hyperlink" Target="http://apps.webofknowledge.com/full_record.do?product=WOS&amp;search_mode=CitationReport&amp;qid=31&amp;SID=E1UvvDYXbSGN6TkDVaE&amp;page=1&amp;doc=1&amp;cacheurlFromRightClick=no" TargetMode="External"/><Relationship Id="rId203" Type="http://schemas.openxmlformats.org/officeDocument/2006/relationships/hyperlink" Target="http://apps.webofknowledge.com/full_record.do?product=WOS&amp;search_mode=CitationReport&amp;qid=31&amp;SID=E1UvvDYXbSGN6TkDVaE&amp;page=1&amp;doc=2&amp;cacheurlFromRightClick=no" TargetMode="External"/><Relationship Id="rId385" Type="http://schemas.openxmlformats.org/officeDocument/2006/relationships/hyperlink" Target="https://pdfs.semanticscholar.org/0c76/bfbb789cb0c5e283d9f5394b2ac7df679137.pdf" TargetMode="External"/><Relationship Id="rId19" Type="http://schemas.openxmlformats.org/officeDocument/2006/relationships/hyperlink" Target="http://textile.webhost.uoradea.ro/Annals/AUO_FTL_Vol%20XVIII-no%201-2017.pdf" TargetMode="External"/><Relationship Id="rId224" Type="http://schemas.openxmlformats.org/officeDocument/2006/relationships/hyperlink" Target="http://apps.webofknowledge.com/full_record.do?product=WOS&amp;search_mode=CitationReport&amp;qid=31&amp;SID=E1UvvDYXbSGN6TkDVaE&amp;page=1&amp;doc=5&amp;cacheurlFromRightClick=no" TargetMode="External"/><Relationship Id="rId245" Type="http://schemas.openxmlformats.org/officeDocument/2006/relationships/hyperlink" Target="http://apps.webofknowledge.com/full_record.do?product=WOS&amp;search_mode=CitationReport&amp;qid=5&amp;SID=C39nAZZNnspRbPJweHa&amp;page=1&amp;doc=10" TargetMode="External"/><Relationship Id="rId266" Type="http://schemas.openxmlformats.org/officeDocument/2006/relationships/hyperlink" Target="https://www.scopus.com/record/display.uri?eid=2-s2.0-56749170142&amp;origin=resultslist&amp;sort=plf-f&amp;cite=2-s2.0-56749170142&amp;src=s&amp;imp=t&amp;sid=818bb573de4501a4a52ce27a1f85bce8&amp;sot=cite&amp;sdt=a&amp;sl=0&amp;recordRank=" TargetMode="External"/><Relationship Id="rId287" Type="http://schemas.openxmlformats.org/officeDocument/2006/relationships/hyperlink" Target="https://scholar.google.ro/scholar?cluster=4976399814018531761&amp;hl=ro&amp;as_sdt=2005&amp;sciodt=0,5" TargetMode="External"/><Relationship Id="rId410" Type="http://schemas.openxmlformats.org/officeDocument/2006/relationships/hyperlink" Target="http://www.mdpi.com/2079-3197/5/1/10/htm" TargetMode="External"/><Relationship Id="rId431" Type="http://schemas.openxmlformats.org/officeDocument/2006/relationships/hyperlink" Target="http://www.mdpi.com/2077-0472/7/10/84" TargetMode="External"/><Relationship Id="rId452" Type="http://schemas.openxmlformats.org/officeDocument/2006/relationships/hyperlink" Target="http://onlinelibrary.wiley.com/doi/10.1111/tgis.12263/abstract" TargetMode="External"/><Relationship Id="rId473" Type="http://schemas.openxmlformats.org/officeDocument/2006/relationships/hyperlink" Target="http://journals.tubitak.gov.tr/elektrik/issues/elk-18-26-1/elk-26-1-15-1705-256.pdf" TargetMode="External"/><Relationship Id="rId494" Type="http://schemas.openxmlformats.org/officeDocument/2006/relationships/hyperlink" Target="https://scholar.google.ro/scholar?cites=17158414860345540383&amp;as_sdt=2005&amp;sciodt=0,5&amp;hl=ros" TargetMode="External"/><Relationship Id="rId30" Type="http://schemas.openxmlformats.org/officeDocument/2006/relationships/hyperlink" Target="https://www.scopus.com/record/display.uri?eid=2-s2.0-84994378530&amp;origin=resultslist&amp;sort=plf-f&amp;cite=2-s2.0-84994378530&amp;src=s&amp;imp=t&amp;sid=2f106f87abe67a7cc47e8142794e9aa6&amp;sot=cite&amp;sdt=a&amp;sl=0&amp;recordRank=" TargetMode="External"/><Relationship Id="rId105" Type="http://schemas.openxmlformats.org/officeDocument/2006/relationships/hyperlink" Target="http://apps.webofknowledge.com/full_record.do?product=WOS&amp;search_mode=CitingArticles&amp;qid=149&amp;SID=E1UvvDYXbSGN6TkDVaE&amp;page=1&amp;doc=4" TargetMode="External"/><Relationship Id="rId126" Type="http://schemas.openxmlformats.org/officeDocument/2006/relationships/hyperlink" Target="http://apps.webofknowledge.com/full_record.do?product=WOS&amp;search_mode=CitingArticles&amp;qid=213&amp;SID=E1UvvDYXbSGN6TkDVaE&amp;page=1&amp;doc=1&amp;cacheurlFromRightClick=no" TargetMode="External"/><Relationship Id="rId147" Type="http://schemas.openxmlformats.org/officeDocument/2006/relationships/hyperlink" Target="http://apps.webofknowledge.com/full_record.do?product=WOS&amp;search_mode=CitingArticles&amp;qid=37&amp;SID=C39nAZZNnspRbPJweHa&amp;page=1&amp;doc=2&amp;cacheurlFromRightClick=no" TargetMode="External"/><Relationship Id="rId168" Type="http://schemas.openxmlformats.org/officeDocument/2006/relationships/hyperlink" Target="http://apps.webofknowledge.com/full_record.do?product=WOS&amp;search_mode=CitingArticles&amp;qid=120&amp;SID=C39nAZZNnspRbPJweHa&amp;page=1&amp;doc=1&amp;cacheurlFromRightClick=no" TargetMode="External"/><Relationship Id="rId312" Type="http://schemas.openxmlformats.org/officeDocument/2006/relationships/hyperlink" Target="https://scholar.google.ro/scholar?oi=bibs&amp;hl=ro&amp;cites=11539007188287879589" TargetMode="External"/><Relationship Id="rId333" Type="http://schemas.openxmlformats.org/officeDocument/2006/relationships/hyperlink" Target="http://apps.webofknowledge.com/" TargetMode="External"/><Relationship Id="rId354" Type="http://schemas.openxmlformats.org/officeDocument/2006/relationships/hyperlink" Target="https://www.lap-publishing.com/catalog/details/store/ru/book/978-620-2-07832-0/scientific-approach-of-training-to-enhance-sports-performance" TargetMode="External"/><Relationship Id="rId51" Type="http://schemas.openxmlformats.org/officeDocument/2006/relationships/hyperlink" Target="http://apps.webofknowledge.com/full_record.do?product=WOS&amp;search_mode=GeneralSearch&amp;qid=23&amp;SID=F3FlIvWkg2sXGSPqoRC&amp;page=1&amp;doc=9" TargetMode="External"/><Relationship Id="rId72" Type="http://schemas.openxmlformats.org/officeDocument/2006/relationships/hyperlink" Target="http://apps.webofknowledge.com/full_record.do?product=WOS&amp;search_mode=CitingArticles&amp;qid=62&amp;SID=E1UvvDYXbSGN6TkDVaE&amp;page=2&amp;doc=19&amp;cacheurlFromRightClick=no" TargetMode="External"/><Relationship Id="rId93" Type="http://schemas.openxmlformats.org/officeDocument/2006/relationships/hyperlink" Target="http://apps.webofknowledge.com/full_record.do?product=WOS&amp;search_mode=CitingArticles&amp;qid=93&amp;SID=E1UvvDYXbSGN6TkDVaE&amp;page=3&amp;doc=23&amp;cacheurlFromRightClick=no" TargetMode="External"/><Relationship Id="rId189" Type="http://schemas.openxmlformats.org/officeDocument/2006/relationships/hyperlink" Target="http://apps.webofknowledge.com/full_record.do?product=WOS&amp;search_mode=CitationReport&amp;qid=31&amp;SID=E1UvvDYXbSGN6TkDVaE&amp;page=1&amp;doc=1&amp;cacheurlFromRightClick=no" TargetMode="External"/><Relationship Id="rId375" Type="http://schemas.openxmlformats.org/officeDocument/2006/relationships/hyperlink" Target="https://link.springer.com/book/10.1007%2F978-3-658-20570-6" TargetMode="External"/><Relationship Id="rId396" Type="http://schemas.openxmlformats.org/officeDocument/2006/relationships/hyperlink" Target="https://www.sciencedirect.com/science/article/pii/S2405896317331762" TargetMode="External"/><Relationship Id="rId3" Type="http://schemas.openxmlformats.org/officeDocument/2006/relationships/hyperlink" Target="https://www.scopus.com/results/citedbyresults.uri?sort=plf-f&amp;cite=2-s2.0-84897761116&amp;src=s&amp;imp=t&amp;sid=c2516b7149df4fe843631617e94c9030&amp;sot=cite&amp;sdt=a&amp;sl=0&amp;origin=resultslist&amp;editSaveSearch=&amp;txGid=9701d2d6b5c38979cdef2a893db44f6b" TargetMode="External"/><Relationship Id="rId214" Type="http://schemas.openxmlformats.org/officeDocument/2006/relationships/hyperlink" Target="http://apps.webofknowledge.com/full_record.do?product=WOS&amp;search_mode=CitationReport&amp;qid=31&amp;SID=E1UvvDYXbSGN6TkDVaE&amp;page=1&amp;doc=2&amp;cacheurlFromRightClick=no" TargetMode="External"/><Relationship Id="rId235" Type="http://schemas.openxmlformats.org/officeDocument/2006/relationships/hyperlink" Target="http://apps.webofknowledge.com/full_record.do?product=WOS&amp;search_mode=CitationReport&amp;qid=31&amp;SID=E1UvvDYXbSGN6TkDVaE&amp;page=1&amp;doc=6&amp;cacheurlFromRightClick=no" TargetMode="External"/><Relationship Id="rId256" Type="http://schemas.openxmlformats.org/officeDocument/2006/relationships/hyperlink" Target="https://www.scopus.com/record/display.uri?eid=2-s2.0-79958737926&amp;origin=resultslist&amp;sort=plf-f&amp;cite=2-s2.0-79958737926&amp;src=s&amp;imp=t&amp;sid=5de51ee2de1cea3f6af5910dc9a24d2e&amp;sot=cite&amp;sdt=a&amp;sl=0&amp;recordRank=" TargetMode="External"/><Relationship Id="rId277" Type="http://schemas.openxmlformats.org/officeDocument/2006/relationships/hyperlink" Target="https://scholar.google.ro/scholar?cluster=6058405308773507973&amp;hl=ro&amp;as_sdt=0,5&amp;sciodt=0,5" TargetMode="External"/><Relationship Id="rId298" Type="http://schemas.openxmlformats.org/officeDocument/2006/relationships/hyperlink" Target="http://192.188.53.14/handle/23000/6640" TargetMode="External"/><Relationship Id="rId400" Type="http://schemas.openxmlformats.org/officeDocument/2006/relationships/hyperlink" Target="https://www.tandfonline.com/doi/abs/10.1080/03043797.2016.1214689" TargetMode="External"/><Relationship Id="rId421" Type="http://schemas.openxmlformats.org/officeDocument/2006/relationships/hyperlink" Target="http://artemis-new.cslab.ece.ntua.gr:8080/jspui/bitstream/123456789/8131/1/DT2017-0099.pdf" TargetMode="External"/><Relationship Id="rId442" Type="http://schemas.openxmlformats.org/officeDocument/2006/relationships/hyperlink" Target="http://www.academia.edu/" TargetMode="External"/><Relationship Id="rId463" Type="http://schemas.openxmlformats.org/officeDocument/2006/relationships/hyperlink" Target="https://link.springer.com/article/10.1007/s11760-017-1113-8" TargetMode="External"/><Relationship Id="rId484" Type="http://schemas.openxmlformats.org/officeDocument/2006/relationships/hyperlink" Target="https://scholar.google.ro/scholar?oi=bibs&amp;hl=ro&amp;cites=7171933322610813594" TargetMode="External"/><Relationship Id="rId116" Type="http://schemas.openxmlformats.org/officeDocument/2006/relationships/hyperlink" Target="http://apps.webofknowledge.com/full_record.do?product=WOS&amp;search_mode=CitingArticles&amp;qid=173&amp;SID=E1UvvDYXbSGN6TkDVaE&amp;page=1&amp;doc=8&amp;cacheurlFromRightClick=no" TargetMode="External"/><Relationship Id="rId137" Type="http://schemas.openxmlformats.org/officeDocument/2006/relationships/hyperlink" Target="http://apps.webofknowledge.com/full_record.do?product=WOS&amp;search_mode=CitingArticles&amp;qid=14&amp;SID=C39nAZZNnspRbPJweHa&amp;page=1&amp;doc=4&amp;cacheurlFromRightClick=no" TargetMode="External"/><Relationship Id="rId158" Type="http://schemas.openxmlformats.org/officeDocument/2006/relationships/hyperlink" Target="http://apps.webofknowledge.com/full_record.do?product=WOS&amp;search_mode=CitationReport&amp;qid=5&amp;SID=C39nAZZNnspRbPJweHa&amp;page=3&amp;doc=22" TargetMode="External"/><Relationship Id="rId302" Type="http://schemas.openxmlformats.org/officeDocument/2006/relationships/hyperlink" Target="http://yadda.icm.edu.pl/yadda/element/bwmeta1.element.baztech-a1b5f487-140d-4b5c-9ac3-9ead225b55e9" TargetMode="External"/><Relationship Id="rId323" Type="http://schemas.openxmlformats.org/officeDocument/2006/relationships/hyperlink" Target="http://scholarworks.waldenu.edu/cgi/viewcontent.cgi?article=4554&amp;context=dissertations" TargetMode="External"/><Relationship Id="rId344" Type="http://schemas.openxmlformats.org/officeDocument/2006/relationships/hyperlink" Target="https://www.degruyter.com/downloadpdf/j/kbo.2017.23.issue-2/kbo-2017-0117/kbo-2017-0117.pdf" TargetMode="External"/><Relationship Id="rId20" Type="http://schemas.openxmlformats.org/officeDocument/2006/relationships/hyperlink" Target="http://www.usarb.md/fileadmin/catedre/tehnica_si_tehnologii/Manualul_programului_studii_141.14_Educatia_tehnologica.pdf" TargetMode="External"/><Relationship Id="rId41" Type="http://schemas.openxmlformats.org/officeDocument/2006/relationships/hyperlink" Target="https://www.researchgate.net/publication/317952883_Low_Cost_Mobile_Embedded_System_for_Air_Quality_Monitoring_Air_quality_real-time_monitoring_in_order_to_preserve_citizens'_health" TargetMode="External"/><Relationship Id="rId62" Type="http://schemas.openxmlformats.org/officeDocument/2006/relationships/hyperlink" Target="http://apps.webofknowledge.com/full_record.do?product=WOS&amp;search_mode=CitingArticles&amp;qid=54&amp;SID=E1UvvDYXbSGN6TkDVaE&amp;page=1&amp;doc=7&amp;cacheurlFromRightClick=no" TargetMode="External"/><Relationship Id="rId83" Type="http://schemas.openxmlformats.org/officeDocument/2006/relationships/hyperlink" Target="http://apps.webofknowledge.com/full_record.do?product=WOS&amp;search_mode=CitingArticles&amp;qid=93&amp;SID=E1UvvDYXbSGN6TkDVaE&amp;page=2&amp;doc=13&amp;cacheurlFromRightClick=no" TargetMode="External"/><Relationship Id="rId179" Type="http://schemas.openxmlformats.org/officeDocument/2006/relationships/hyperlink" Target="https://www.scopus.com/record/display.uri?eid=2-s2.0-85040056570&amp;origin=resultslist&amp;sort=plf-f&amp;cite=2-s2.0-85028424614&amp;src=s&amp;imp=t&amp;sid=f22b781c1d5adbd230d557089b1d814f&amp;sot=cite&amp;sdt=a&amp;sl=0&amp;relpos=0&amp;citeCnt=0&amp;searchTerm=" TargetMode="External"/><Relationship Id="rId365" Type="http://schemas.openxmlformats.org/officeDocument/2006/relationships/hyperlink" Target="https://link.springer.com/chapter/10.1007/978-3-319-64689-3_26" TargetMode="External"/><Relationship Id="rId386" Type="http://schemas.openxmlformats.org/officeDocument/2006/relationships/hyperlink" Target="http://espace.etsmtl.ca/1862/" TargetMode="External"/><Relationship Id="rId190" Type="http://schemas.openxmlformats.org/officeDocument/2006/relationships/hyperlink" Target="http://apps.webofknowledge.com/full_record.do?product=WOS&amp;search_mode=CitationReport&amp;qid=31&amp;SID=E1UvvDYXbSGN6TkDVaE&amp;page=1&amp;doc=1&amp;cacheurlFromRightClick=no" TargetMode="External"/><Relationship Id="rId204" Type="http://schemas.openxmlformats.org/officeDocument/2006/relationships/hyperlink" Target="http://apps.webofknowledge.com/full_record.do?product=WOS&amp;search_mode=CitationReport&amp;qid=31&amp;SID=E1UvvDYXbSGN6TkDVaE&amp;page=1&amp;doc=2&amp;cacheurlFromRightClick=no" TargetMode="External"/><Relationship Id="rId225" Type="http://schemas.openxmlformats.org/officeDocument/2006/relationships/hyperlink" Target="http://apps.webofknowledge.com/full_record.do?product=WOS&amp;search_mode=CitationReport&amp;qid=31&amp;SID=E1UvvDYXbSGN6TkDVaE&amp;page=1&amp;doc=5&amp;cacheurlFromRightClick=no" TargetMode="External"/><Relationship Id="rId246" Type="http://schemas.openxmlformats.org/officeDocument/2006/relationships/hyperlink" Target="http://apps.webofknowledge.com/full_record.do?product=WOS&amp;search_mode=CitationReport&amp;qid=5&amp;SID=C39nAZZNnspRbPJweHa&amp;page=2&amp;doc=12&amp;cacheurlFromRightClick=no" TargetMode="External"/><Relationship Id="rId267" Type="http://schemas.openxmlformats.org/officeDocument/2006/relationships/hyperlink" Target="https://www.scopus.com/record/display.uri?eid=2-s2.0-56749170142&amp;origin=resultslist&amp;sort=plf-f&amp;cite=2-s2.0-56749170142&amp;src=s&amp;imp=t&amp;sid=818bb573de4501a4a52ce27a1f85bce8&amp;sot=cite&amp;sdt=a&amp;sl=0&amp;recordRank=" TargetMode="External"/><Relationship Id="rId288" Type="http://schemas.openxmlformats.org/officeDocument/2006/relationships/hyperlink" Target="http://dergipark.gov.tr/download/article-file/341514" TargetMode="External"/><Relationship Id="rId411" Type="http://schemas.openxmlformats.org/officeDocument/2006/relationships/hyperlink" Target="https://www.worldscientific.com/doi/abs/10.1142/S2424862217500130" TargetMode="External"/><Relationship Id="rId432" Type="http://schemas.openxmlformats.org/officeDocument/2006/relationships/hyperlink" Target="https://www.researchgate.net/profile/Anshul_Agrawal12/publication/312216654_A_Comprehensive_Survey_of_Mobile_Sensing_and_Cloud_Services/links/5876f2d708ae6eb871cf68af.pdf" TargetMode="External"/><Relationship Id="rId453" Type="http://schemas.openxmlformats.org/officeDocument/2006/relationships/hyperlink" Target="http://onlinelibrary.wiley.com/doi/10.1111/tgis.12263/abstract" TargetMode="External"/><Relationship Id="rId474" Type="http://schemas.openxmlformats.org/officeDocument/2006/relationships/hyperlink" Target="https://www.google.com/patents/US9817466" TargetMode="External"/><Relationship Id="rId106" Type="http://schemas.openxmlformats.org/officeDocument/2006/relationships/hyperlink" Target="http://apps.webofknowledge.com/full_record.do?product=WOS&amp;search_mode=CitingArticles&amp;qid=151&amp;SID=E1UvvDYXbSGN6TkDVaE&amp;page=1&amp;doc=4&amp;cacheurlFromRightClick=no" TargetMode="External"/><Relationship Id="rId127" Type="http://schemas.openxmlformats.org/officeDocument/2006/relationships/hyperlink" Target="http://apps.webofknowledge.com/full_record.do?product=WOS&amp;search_mode=CitingArticles&amp;qid=215&amp;SID=E1UvvDYXbSGN6TkDVaE&amp;page=1&amp;doc=2&amp;cacheurlFromRightClick=no" TargetMode="External"/><Relationship Id="rId313" Type="http://schemas.openxmlformats.org/officeDocument/2006/relationships/hyperlink" Target="https://scholar.google.ro/scholar?oi=bibs&amp;hl=ro&amp;cites=6842644000496034189" TargetMode="External"/><Relationship Id="rId495" Type="http://schemas.openxmlformats.org/officeDocument/2006/relationships/hyperlink" Target="http://www.studiauniversitatis.ro/" TargetMode="External"/><Relationship Id="rId10" Type="http://schemas.openxmlformats.org/officeDocument/2006/relationships/hyperlink" Target="https://scholar.google.ro/citations?user=psIrfpkAAAAJ&amp;hl=rohttp://www.ingentaconnect.com/content/asp/asl/2017/00000023/00000006/art00138" TargetMode="External"/><Relationship Id="rId31" Type="http://schemas.openxmlformats.org/officeDocument/2006/relationships/hyperlink" Target="https://www.scopus.com/authid/detail.uri?origin=resultslist&amp;authorId=36706800900&amp;zone=" TargetMode="External"/><Relationship Id="rId52" Type="http://schemas.openxmlformats.org/officeDocument/2006/relationships/hyperlink" Target="http://search.ebscohost.com/login.aspx?direct=true&amp;profile=ehost&amp;scope=site&amp;authtype=crawler&amp;jrnl=15829596&amp;AN=125168522&amp;h=Bt5k5OQjCRIb5aWxjv2usvlq6Cl3qxDekHiNQuUOOz5fvYmmgai5kUlJOyqFtx60Zp7u552oFHX%2BCnExDqRReg%3D%3D&amp;crl=c" TargetMode="External"/><Relationship Id="rId73" Type="http://schemas.openxmlformats.org/officeDocument/2006/relationships/hyperlink" Target="http://apps.webofknowledge.com/full_record.do?product=WOS&amp;search_mode=CitingArticles&amp;qid=62&amp;SID=E1UvvDYXbSGN6TkDVaE&amp;page=3&amp;doc=21&amp;cacheurlFromRightClick=no" TargetMode="External"/><Relationship Id="rId94" Type="http://schemas.openxmlformats.org/officeDocument/2006/relationships/hyperlink" Target="http://apps.webofknowledge.com/full_record.do?product=WOS&amp;search_mode=CitingArticles&amp;qid=93&amp;SID=E1UvvDYXbSGN6TkDVaE&amp;page=3&amp;doc=24&amp;cacheurlFromRightClick=no" TargetMode="External"/><Relationship Id="rId148" Type="http://schemas.openxmlformats.org/officeDocument/2006/relationships/hyperlink" Target="http://apps.webofknowledge.com/full_record.do?product=WOS&amp;search_mode=CitingArticles&amp;qid=41&amp;SID=C39nAZZNnspRbPJweHa&amp;page=1&amp;doc=4&amp;cacheurlFromRightClick=no" TargetMode="External"/><Relationship Id="rId169" Type="http://schemas.openxmlformats.org/officeDocument/2006/relationships/hyperlink" Target="http://apps.webofknowledge.com/full_record.do?product=WOS&amp;search_mode=CitationReport&amp;qid=5&amp;SID=C39nAZZNnspRbPJweHa&amp;page=3&amp;doc=29&amp;cacheurlFromRightClick=no" TargetMode="External"/><Relationship Id="rId334" Type="http://schemas.openxmlformats.org/officeDocument/2006/relationships/hyperlink" Target="http://www.revmaterialeplastice.ro/pdf/10%20DRUGA%204%2017.pdf" TargetMode="External"/><Relationship Id="rId355" Type="http://schemas.openxmlformats.org/officeDocument/2006/relationships/hyperlink" Target="https://www.lap-publishing.com/catalog/details/store/ru/book/978-620-2-07832-0/scientific-approach-of-training-to-enhance-sports-performance" TargetMode="External"/><Relationship Id="rId376" Type="http://schemas.openxmlformats.org/officeDocument/2006/relationships/hyperlink" Target="http://iopscience.iop.org/article/10.1088/1742-6596/783/1/012058/meta" TargetMode="External"/><Relationship Id="rId397" Type="http://schemas.openxmlformats.org/officeDocument/2006/relationships/hyperlink" Target="http://ieeexplore.ieee.org/abstract/document/8016383/?reload=true" TargetMode="External"/><Relationship Id="rId4" Type="http://schemas.openxmlformats.org/officeDocument/2006/relationships/hyperlink" Target="http://www.epj.eg.net/article.asp?issn=1687-4315;year=2017;volume=16;issue=3;spage=192;epage=198;aulast=El-Hennawi" TargetMode="External"/><Relationship Id="rId180" Type="http://schemas.openxmlformats.org/officeDocument/2006/relationships/hyperlink" Target="https://www.scopus.com/record/display.uri?eid=2-s2.0-85028424614&amp;origin=resultslist&amp;sort=plf-f&amp;src=s&amp;sid=f18ba089ac3e353dcf66d2eaf55f6e4f&amp;sot=autdocs&amp;sdt=autdocs&amp;sl=18&amp;s=AU-ID%2815077890400%29&amp;relpos=3&amp;citeCnt=1&amp;searchTerm=" TargetMode="External"/><Relationship Id="rId215" Type="http://schemas.openxmlformats.org/officeDocument/2006/relationships/hyperlink" Target="http://apps.webofknowledge.com/full_record.do?product=WOS&amp;search_mode=CitationReport&amp;qid=31&amp;SID=E1UvvDYXbSGN6TkDVaE&amp;page=1&amp;doc=2&amp;cacheurlFromRightClick=no" TargetMode="External"/><Relationship Id="rId236" Type="http://schemas.openxmlformats.org/officeDocument/2006/relationships/hyperlink" Target="http://apps.webofknowledge.com/full_record.do?product=WOS&amp;search_mode=CitationReport&amp;qid=31&amp;SID=E1UvvDYXbSGN6TkDVaE&amp;page=1&amp;doc=7&amp;cacheurlFromRightClick=no" TargetMode="External"/><Relationship Id="rId257" Type="http://schemas.openxmlformats.org/officeDocument/2006/relationships/hyperlink" Target="https://www.scopus.com/record/display.uri?eid=2-s2.0-33845339587&amp;origin=resultslist&amp;sort=plf-f&amp;cite=2-s2.0-33845339587&amp;src=s&amp;imp=t&amp;sid=4bf188f187f89d4a3b0e42d7df7ad2dd&amp;sot=cite&amp;sdt=a&amp;sl=0&amp;recordRank=" TargetMode="External"/><Relationship Id="rId278" Type="http://schemas.openxmlformats.org/officeDocument/2006/relationships/hyperlink" Target="http://scholar.google.com/scholar?cluster=1130900180835468204&amp;hl=en&amp;oi=scholarr" TargetMode="External"/><Relationship Id="rId401" Type="http://schemas.openxmlformats.org/officeDocument/2006/relationships/hyperlink" Target="https://link.springer.com/chapter/10.1007/978-3-319-45117-6_4" TargetMode="External"/><Relationship Id="rId422" Type="http://schemas.openxmlformats.org/officeDocument/2006/relationships/hyperlink" Target="https://www.edusoft.ro/brain/index.php/brain/article/viewFile/672/750" TargetMode="External"/><Relationship Id="rId443" Type="http://schemas.openxmlformats.org/officeDocument/2006/relationships/hyperlink" Target="https://www.academia.edu/36053978/Acquired_data_to_measure_the_pressure_distribution_for_robotic_hand" TargetMode="External"/><Relationship Id="rId464" Type="http://schemas.openxmlformats.org/officeDocument/2006/relationships/hyperlink" Target="http://repository.sustech.edu/handle/123456789/18483" TargetMode="External"/><Relationship Id="rId303" Type="http://schemas.openxmlformats.org/officeDocument/2006/relationships/hyperlink" Target="https://www.researchgate.net/publication/317952883_Low_Cost_Mobile_Embedded_System_for_Air_Quality_Monitoring_Air_quality_real-time_monitoring_in_order_to_preserve_citizens'_health" TargetMode="External"/><Relationship Id="rId485" Type="http://schemas.openxmlformats.org/officeDocument/2006/relationships/hyperlink" Target="https://apps.webofknowledge.com/CitingArticles.do?product=WOS&amp;SID=F1Qq1Ijzfv6sYBik1AY&amp;search_mode=CitingArticles&amp;parentProduct=WOS&amp;parentQid=1&amp;parentDoc=3&amp;REFID=479761312&amp;excludeEventConfig=ExcludeIfFromNonInterProduct" TargetMode="External"/><Relationship Id="rId42" Type="http://schemas.openxmlformats.org/officeDocument/2006/relationships/hyperlink" Target="http://www.sciencedirect.com/science/journal/18770428/117" TargetMode="External"/><Relationship Id="rId84" Type="http://schemas.openxmlformats.org/officeDocument/2006/relationships/hyperlink" Target="http://apps.webofknowledge.com/full_record.do?product=WOS&amp;search_mode=CitingArticles&amp;qid=93&amp;SID=E1UvvDYXbSGN6TkDVaE&amp;page=2&amp;doc=14&amp;cacheurlFromRightClick=no" TargetMode="External"/><Relationship Id="rId138" Type="http://schemas.openxmlformats.org/officeDocument/2006/relationships/hyperlink" Target="http://apps.webofknowledge.com/full_record.do?product=WOS&amp;search_mode=CitationReport&amp;qid=5&amp;SID=C39nAZZNnspRbPJweHa&amp;page=1&amp;doc=10" TargetMode="External"/><Relationship Id="rId345" Type="http://schemas.openxmlformats.org/officeDocument/2006/relationships/hyperlink" Target="https://www.degruyter.com/downloadpdf/j/raft.2017.22.issue-4/raft-2017-0033/raft-2017-0033.pdf" TargetMode="External"/><Relationship Id="rId387" Type="http://schemas.openxmlformats.org/officeDocument/2006/relationships/hyperlink" Target="https://link.springer.com/article/10.1007/s11760-017-1113-8" TargetMode="External"/><Relationship Id="rId191" Type="http://schemas.openxmlformats.org/officeDocument/2006/relationships/hyperlink" Target="http://apps.webofknowledge.com/full_record.do?product=WOS&amp;search_mode=CitationReport&amp;qid=31&amp;SID=E1UvvDYXbSGN6TkDVaE&amp;page=1&amp;doc=1&amp;cacheurlFromRightClick=no" TargetMode="External"/><Relationship Id="rId205" Type="http://schemas.openxmlformats.org/officeDocument/2006/relationships/hyperlink" Target="http://apps.webofknowledge.com/full_record.do?product=WOS&amp;search_mode=CitationReport&amp;qid=31&amp;SID=E1UvvDYXbSGN6TkDVaE&amp;page=1&amp;doc=2&amp;cacheurlFromRightClick=no" TargetMode="External"/><Relationship Id="rId247" Type="http://schemas.openxmlformats.org/officeDocument/2006/relationships/hyperlink" Target="http://apps.webofknowledge.com/full_record.do?product=WOS&amp;search_mode=CitationReport&amp;qid=5&amp;SID=C39nAZZNnspRbPJweHa&amp;page=2&amp;doc=12&amp;cacheurlFromRightClick=no" TargetMode="External"/><Relationship Id="rId412" Type="http://schemas.openxmlformats.org/officeDocument/2006/relationships/hyperlink" Target="https://www.sciencedirect.com/science/article/pii/S2212827117304997" TargetMode="External"/><Relationship Id="rId107" Type="http://schemas.openxmlformats.org/officeDocument/2006/relationships/hyperlink" Target="http://apps.webofknowledge.com/full_record.do?product=WOS&amp;search_mode=CitingArticles&amp;qid=151&amp;SID=E1UvvDYXbSGN6TkDVaE&amp;page=1&amp;doc=5&amp;cacheurlFromRightClick=no" TargetMode="External"/><Relationship Id="rId289" Type="http://schemas.openxmlformats.org/officeDocument/2006/relationships/hyperlink" Target="https://scholar.google.ro/scholar?cluster=4976399814018531761&amp;hl=ro&amp;as_sdt=2005&amp;sciodt=0,5" TargetMode="External"/><Relationship Id="rId454" Type="http://schemas.openxmlformats.org/officeDocument/2006/relationships/hyperlink" Target="http://ieeexplore.ieee.org/document/7881703/?reload=true" TargetMode="External"/><Relationship Id="rId496" Type="http://schemas.openxmlformats.org/officeDocument/2006/relationships/printerSettings" Target="../printerSettings/printerSettings10.bin"/><Relationship Id="rId11" Type="http://schemas.openxmlformats.org/officeDocument/2006/relationships/hyperlink" Target="https://era.library.ualberta.ca/files/cq524jp19h" TargetMode="External"/><Relationship Id="rId53" Type="http://schemas.openxmlformats.org/officeDocument/2006/relationships/hyperlink" Target="http://search.ebscohost.com/login.aspx?direct=true&amp;profile=ehost&amp;scope=site&amp;authtype=crawler&amp;jrnl=15829596&amp;AN=86231131&amp;h=0x%2FqVxeqHM48h6NK843YREoQXpjbgoxy4OMCakBpVy6muuoVsJDRiP51jrQKt7w4GZBlItbJCo24zltVWoieXw%3D%3D&amp;crl=c" TargetMode="External"/><Relationship Id="rId149" Type="http://schemas.openxmlformats.org/officeDocument/2006/relationships/hyperlink" Target="http://apps.webofknowledge.com/full_record.do?product=WOS&amp;search_mode=CitingArticles&amp;qid=51&amp;SID=C39nAZZNnspRbPJweHa&amp;page=1&amp;doc=1&amp;cacheurlFromRightClick=no" TargetMode="External"/><Relationship Id="rId314" Type="http://schemas.openxmlformats.org/officeDocument/2006/relationships/hyperlink" Target="https://scholar.google.ro/scholar?oi=bibs&amp;hl=ro&amp;cites=4895920910598606453" TargetMode="External"/><Relationship Id="rId356" Type="http://schemas.openxmlformats.org/officeDocument/2006/relationships/hyperlink" Target="http://journals.sagepub.com/doi/abs/10.1177/0165551517722741" TargetMode="External"/><Relationship Id="rId398" Type="http://schemas.openxmlformats.org/officeDocument/2006/relationships/hyperlink" Target="http://www.mdpi.com/2071-1050/9/10/1852/htm" TargetMode="External"/><Relationship Id="rId95" Type="http://schemas.openxmlformats.org/officeDocument/2006/relationships/hyperlink" Target="http://apps.webofknowledge.com/full_record.do?product=WOS&amp;search_mode=CitingArticles&amp;qid=93&amp;SID=E1UvvDYXbSGN6TkDVaE&amp;page=3&amp;doc=25&amp;cacheurlFromRightClick=no" TargetMode="External"/><Relationship Id="rId160" Type="http://schemas.openxmlformats.org/officeDocument/2006/relationships/hyperlink" Target="http://apps.webofknowledge.com/full_record.do?product=WOS&amp;search_mode=CitingArticles&amp;qid=94&amp;SID=C39nAZZNnspRbPJweHa&amp;page=1&amp;doc=2&amp;cacheurlFromRightClick=no" TargetMode="External"/><Relationship Id="rId216" Type="http://schemas.openxmlformats.org/officeDocument/2006/relationships/hyperlink" Target="http://apps.webofknowledge.com/full_record.do?product=WOS&amp;search_mode=CitationReport&amp;qid=31&amp;SID=E1UvvDYXbSGN6TkDVaE&amp;page=1&amp;doc=2&amp;cacheurlFromRightClick=no" TargetMode="External"/><Relationship Id="rId423" Type="http://schemas.openxmlformats.org/officeDocument/2006/relationships/hyperlink" Target="http://serialsjournals.com/serialjournalmanager/pdf/1492249231.pdf" TargetMode="External"/><Relationship Id="rId258" Type="http://schemas.openxmlformats.org/officeDocument/2006/relationships/hyperlink" Target="https://www.scopus.com/record/display.uri?eid=2-s2.0-33847734682&amp;origin=resultslist&amp;sort=plf-f&amp;cite=2-s2.0-33847734682&amp;src=s&amp;imp=t&amp;sid=9b3db350e123f169097a138cde7a3a42&amp;sot=cite&amp;sdt=a&amp;sl=0&amp;recordRank=" TargetMode="External"/><Relationship Id="rId465" Type="http://schemas.openxmlformats.org/officeDocument/2006/relationships/hyperlink" Target="https://wikis.univ-lille1.fr/computational-teaching/_media/wiki/actions/2017/aii-eiah/8-sebastien-hoarau-apimu_eiah17.pdf" TargetMode="External"/><Relationship Id="rId22" Type="http://schemas.openxmlformats.org/officeDocument/2006/relationships/hyperlink" Target="https://www.academia.edu/16940777/2_4._Sisteme_de_inchidere" TargetMode="External"/><Relationship Id="rId64" Type="http://schemas.openxmlformats.org/officeDocument/2006/relationships/hyperlink" Target="http://apps.webofknowledge.com/full_record.do?product=WOS&amp;search_mode=CitingArticles&amp;qid=58&amp;SID=E1UvvDYXbSGN6TkDVaE&amp;page=1&amp;doc=9&amp;cacheurlFromRightClick=no" TargetMode="External"/><Relationship Id="rId118" Type="http://schemas.openxmlformats.org/officeDocument/2006/relationships/hyperlink" Target="http://apps.webofknowledge.com/full_record.do?product=WOS&amp;search_mode=CitingArticles&amp;qid=177&amp;SID=E1UvvDYXbSGN6TkDVaE&amp;page=1&amp;doc=10&amp;cacheurlFromRightClick=no" TargetMode="External"/><Relationship Id="rId325" Type="http://schemas.openxmlformats.org/officeDocument/2006/relationships/hyperlink" Target="http://sajie.journals.ac.za/pub/article/view/1660/768" TargetMode="External"/><Relationship Id="rId367" Type="http://schemas.openxmlformats.org/officeDocument/2006/relationships/hyperlink" Target="http://ieeexplore.ieee.org/abstract/document/7929406/" TargetMode="External"/><Relationship Id="rId171" Type="http://schemas.openxmlformats.org/officeDocument/2006/relationships/hyperlink" Target="http://apps.webofknowledge.com/full_record.do?product=WOS&amp;search_mode=CitationReport&amp;qid=5&amp;SID=C39nAZZNnspRbPJweHa&amp;page=3&amp;doc=30&amp;cacheurlFromRightClick=no" TargetMode="External"/><Relationship Id="rId227" Type="http://schemas.openxmlformats.org/officeDocument/2006/relationships/hyperlink" Target="http://apps.webofknowledge.com/full_record.do?product=WOS&amp;search_mode=CitationReport&amp;qid=31&amp;SID=E1UvvDYXbSGN6TkDVaE&amp;page=1&amp;doc=5&amp;cacheurlFromRightClick=no" TargetMode="External"/><Relationship Id="rId269" Type="http://schemas.openxmlformats.org/officeDocument/2006/relationships/hyperlink" Target="https://www.scopus.com/record/display.uri?eid=2-s2.0-33847734682&amp;origin=resultslist&amp;sort=plf-f&amp;cite=2-s2.0-33847734682&amp;src=s&amp;imp=t&amp;sid=9b3db350e123f169097a138cde7a3a42&amp;sot=cite&amp;sdt=a&amp;sl=0&amp;recordRank=" TargetMode="External"/><Relationship Id="rId434" Type="http://schemas.openxmlformats.org/officeDocument/2006/relationships/hyperlink" Target="https://www.sciencedirect.com/science/article/pii/S0888327017301401" TargetMode="External"/><Relationship Id="rId476" Type="http://schemas.openxmlformats.org/officeDocument/2006/relationships/hyperlink" Target="https://researchoutput.csu.edu.au/ws/portalfiles/portal/9319432" TargetMode="External"/><Relationship Id="rId33" Type="http://schemas.openxmlformats.org/officeDocument/2006/relationships/hyperlink" Target="https://www.tandfonline.com/doi/abs/10.1080/00405000.2016.1166819?journalCode=tjti20" TargetMode="External"/><Relationship Id="rId129" Type="http://schemas.openxmlformats.org/officeDocument/2006/relationships/hyperlink" Target="http://apps.webofknowledge.com/full_record.do?product=WOS&amp;search_mode=CitingArticles&amp;qid=220&amp;SID=E1UvvDYXbSGN6TkDVaE&amp;page=1&amp;doc=6&amp;cacheurlFromRightClick=no" TargetMode="External"/><Relationship Id="rId280" Type="http://schemas.openxmlformats.org/officeDocument/2006/relationships/hyperlink" Target="http://scholar.google.com/scholar?cluster=1130900180835468204&amp;hl=en&amp;oi=scholarr" TargetMode="External"/><Relationship Id="rId336" Type="http://schemas.openxmlformats.org/officeDocument/2006/relationships/hyperlink" Target="https://www.scopus.com/record/display.uri?eid=2-s2.0-84904039501&amp;origin=resultslist&amp;sort=plf-f&amp;cite=2-s2.0-84904039501&amp;src=s&amp;imp=t&amp;sid=169a67e7fc0adb575ef53a989c0c8682&amp;sot=cite&amp;sdt=a&amp;sl=0&amp;recordRank=" TargetMode="External"/><Relationship Id="rId75" Type="http://schemas.openxmlformats.org/officeDocument/2006/relationships/hyperlink" Target="http://apps.webofknowledge.com/full_record.do?product=WOS&amp;search_mode=CitingArticles&amp;qid=77&amp;SID=E1UvvDYXbSGN6TkDVaE&amp;page=1&amp;doc=5&amp;cacheurlFromRightClick=no" TargetMode="External"/><Relationship Id="rId140" Type="http://schemas.openxmlformats.org/officeDocument/2006/relationships/hyperlink" Target="http://apps.webofknowledge.com/full_record.do?product=WOS&amp;search_mode=CitingArticles&amp;qid=19&amp;SID=C39nAZZNnspRbPJweHa&amp;page=1&amp;doc=2&amp;cacheurlFromRightClick=no" TargetMode="External"/><Relationship Id="rId182" Type="http://schemas.openxmlformats.org/officeDocument/2006/relationships/hyperlink" Target="https://www.scopus.com/record/display.uri?eid=2-s2.0-85020808054&amp;origin=resultslist&amp;sort=plf-f&amp;src=s&amp;sid=f18ba089ac3e353dcf66d2eaf55f6e4f&amp;sot=autdocs&amp;sdt=autdocs&amp;sl=18&amp;s=AU-ID%2815077890400%29&amp;relpos=8&amp;citeCnt=1&amp;searchTerm=" TargetMode="External"/><Relationship Id="rId378" Type="http://schemas.openxmlformats.org/officeDocument/2006/relationships/hyperlink" Target="https://scholar.google.ro/scholar?cluster=14914030812078908624&amp;hl=en&amp;as_sdt=0,5&amp;sciodt=0,5&amp;as_ylo=2017&amp;as_yhi=2017" TargetMode="External"/><Relationship Id="rId403" Type="http://schemas.openxmlformats.org/officeDocument/2006/relationships/hyperlink" Target="https://link.springer.com/article/10.1007/s40436-017-0203-8" TargetMode="External"/><Relationship Id="rId6" Type="http://schemas.openxmlformats.org/officeDocument/2006/relationships/hyperlink" Target="https://scholar.google.ro/scholar?as_ylo=2017&amp;hl=ro&amp;as_sdt=0,5&amp;sciodt=0,5&amp;cites=7550294629905227419&amp;scipsc=" TargetMode="External"/><Relationship Id="rId238" Type="http://schemas.openxmlformats.org/officeDocument/2006/relationships/hyperlink" Target="http://apps.webofknowledge.com/full_record.do?product=WOS&amp;search_mode=CitationReport&amp;qid=31&amp;SID=E1UvvDYXbSGN6TkDVaE&amp;page=1&amp;doc=7&amp;cacheurlFromRightClick=no" TargetMode="External"/><Relationship Id="rId445" Type="http://schemas.openxmlformats.org/officeDocument/2006/relationships/hyperlink" Target="https://www.academia.edu/36053978/Acquired_data_to_measure_the_pressure_distribution_for_robotic_hand" TargetMode="External"/><Relationship Id="rId487" Type="http://schemas.openxmlformats.org/officeDocument/2006/relationships/hyperlink" Target="https://zueps41p.cse.put.poznan.pl/__files/SPA_2017_Program.pdf" TargetMode="External"/><Relationship Id="rId291" Type="http://schemas.openxmlformats.org/officeDocument/2006/relationships/hyperlink" Target="http://aip.scitation.org/doi/abs/10.1063/1.4983791" TargetMode="External"/><Relationship Id="rId305" Type="http://schemas.openxmlformats.org/officeDocument/2006/relationships/hyperlink" Target="http://apps.webofknowledge.com.am.e-nformation.ro/full_record.do?product=WOS&amp;search_mode=CitationReport&amp;qid=6&amp;SID=C2beeeGeBDDEEZgXwE9&amp;page=2&amp;doc=12" TargetMode="External"/><Relationship Id="rId347" Type="http://schemas.openxmlformats.org/officeDocument/2006/relationships/hyperlink" Target="http://ieeexplore.ieee.org/abstract/document/7956515/" TargetMode="External"/><Relationship Id="rId44" Type="http://schemas.openxmlformats.org/officeDocument/2006/relationships/hyperlink" Target="http://apps.webofknowledge.com/full_record.do?product=WOS&amp;search_mode=CitingArticles&amp;qid=27&amp;SID=F3FlIvWkg2sXGSPqoRC&amp;page=1&amp;doc=1" TargetMode="External"/><Relationship Id="rId86" Type="http://schemas.openxmlformats.org/officeDocument/2006/relationships/hyperlink" Target="http://apps.webofknowledge.com/full_record.do?product=WOS&amp;search_mode=CitingArticles&amp;qid=93&amp;SID=E1UvvDYXbSGN6TkDVaE&amp;page=2&amp;doc=16&amp;cacheurlFromRightClick=no" TargetMode="External"/><Relationship Id="rId151" Type="http://schemas.openxmlformats.org/officeDocument/2006/relationships/hyperlink" Target="http://apps.webofknowledge.com/full_record.do?product=WOS&amp;search_mode=CitationReport&amp;qid=5&amp;SID=C39nAZZNnspRbPJweHa&amp;page=2&amp;doc=14&amp;cacheurlFromRightClick=no" TargetMode="External"/><Relationship Id="rId389" Type="http://schemas.openxmlformats.org/officeDocument/2006/relationships/hyperlink" Target="https://www.sciencedirect.com/science/article/pii/S0957417417304505" TargetMode="External"/><Relationship Id="rId193" Type="http://schemas.openxmlformats.org/officeDocument/2006/relationships/hyperlink" Target="http://apps.webofknowledge.com/full_record.do?product=WOS&amp;search_mode=CitationReport&amp;qid=31&amp;SID=E1UvvDYXbSGN6TkDVaE&amp;page=1&amp;doc=1&amp;cacheurlFromRightClick=no" TargetMode="External"/><Relationship Id="rId207" Type="http://schemas.openxmlformats.org/officeDocument/2006/relationships/hyperlink" Target="http://apps.webofknowledge.com/full_record.do?product=WOS&amp;search_mode=CitationReport&amp;qid=31&amp;SID=E1UvvDYXbSGN6TkDVaE&amp;page=1&amp;doc=2&amp;cacheurlFromRightClick=no" TargetMode="External"/><Relationship Id="rId249" Type="http://schemas.openxmlformats.org/officeDocument/2006/relationships/hyperlink" Target="http://apps.webofknowledge.com/full_record.do?product=WOS&amp;search_mode=CitationReport&amp;qid=5&amp;SID=C39nAZZNnspRbPJweHa&amp;page=3&amp;doc=22" TargetMode="External"/><Relationship Id="rId414" Type="http://schemas.openxmlformats.org/officeDocument/2006/relationships/hyperlink" Target="https://link.springer.com/article/10.1007/s40436-017-0197-2" TargetMode="External"/><Relationship Id="rId456" Type="http://schemas.openxmlformats.org/officeDocument/2006/relationships/hyperlink" Target="http://www.comsis.org/pdf.php?id=561-1507" TargetMode="External"/><Relationship Id="rId498" Type="http://schemas.openxmlformats.org/officeDocument/2006/relationships/comments" Target="../comments1.xml"/><Relationship Id="rId13" Type="http://schemas.openxmlformats.org/officeDocument/2006/relationships/hyperlink" Target="http://onlinelibrary.wiley.com/doi/10.1002/jib.v123.1/issuetoc" TargetMode="External"/><Relationship Id="rId109" Type="http://schemas.openxmlformats.org/officeDocument/2006/relationships/hyperlink" Target="http://apps.webofknowledge.com/full_record.do?product=WOS&amp;search_mode=CitationReport&amp;qid=31&amp;SID=E1UvvDYXbSGN6TkDVaE&amp;page=1&amp;doc=5&amp;cacheurlFromRightClick=no" TargetMode="External"/><Relationship Id="rId260" Type="http://schemas.openxmlformats.org/officeDocument/2006/relationships/hyperlink" Target="https://www.scopus.com/record/display.uri?eid=2-s2.0-33847734682&amp;origin=resultslist&amp;sort=plf-f&amp;cite=2-s2.0-33847734682&amp;src=s&amp;imp=t&amp;sid=9b3db350e123f169097a138cde7a3a42&amp;sot=cite&amp;sdt=a&amp;sl=0&amp;recordRank=" TargetMode="External"/><Relationship Id="rId316" Type="http://schemas.openxmlformats.org/officeDocument/2006/relationships/hyperlink" Target="https://scholar.google.ro/scholar?oi=bibs&amp;hl=ro&amp;cites=14411026087872403979" TargetMode="External"/><Relationship Id="rId55" Type="http://schemas.openxmlformats.org/officeDocument/2006/relationships/hyperlink" Target="http://www.rmee.org/abstracturi/65/21_RECENZIE__Review%20of%20Probability%20%20Statistics.pdf" TargetMode="External"/><Relationship Id="rId97" Type="http://schemas.openxmlformats.org/officeDocument/2006/relationships/hyperlink" Target="http://apps.webofknowledge.com/full_record.do?product=WOS&amp;search_mode=CitingArticles&amp;qid=126&amp;SID=E1UvvDYXbSGN6TkDVaE&amp;page=1&amp;doc=6&amp;cacheurlFromRightClick=no" TargetMode="External"/><Relationship Id="rId120" Type="http://schemas.openxmlformats.org/officeDocument/2006/relationships/hyperlink" Target="http://apps.webofknowledge.com/full_record.do?product=WOS&amp;search_mode=CitingArticles&amp;qid=193&amp;SID=E1UvvDYXbSGN6TkDVaE&amp;page=1&amp;doc=3&amp;cacheurlFromRightClick=no" TargetMode="External"/><Relationship Id="rId358" Type="http://schemas.openxmlformats.org/officeDocument/2006/relationships/hyperlink" Target="http://ieeexplore.ieee.org/document/8285530/references" TargetMode="External"/><Relationship Id="rId162" Type="http://schemas.openxmlformats.org/officeDocument/2006/relationships/hyperlink" Target="http://apps.webofknowledge.com/full_record.do?product=WOS&amp;search_mode=CitingArticles&amp;qid=100&amp;SID=C39nAZZNnspRbPJweHa&amp;page=1&amp;doc=1&amp;cacheurlFromRightClick=no" TargetMode="External"/><Relationship Id="rId218" Type="http://schemas.openxmlformats.org/officeDocument/2006/relationships/hyperlink" Target="http://apps.webofknowledge.com/full_record.do?product=WOS&amp;search_mode=CitationReport&amp;qid=31&amp;SID=E1UvvDYXbSGN6TkDVaE&amp;page=1&amp;doc=2&amp;cacheurlFromRightClick=no" TargetMode="External"/><Relationship Id="rId425" Type="http://schemas.openxmlformats.org/officeDocument/2006/relationships/hyperlink" Target="http://proceedings.elseconference.eu/index.php?r=site/index&amp;year=2017&amp;index=papers&amp;vol=25&amp;paper=9c8e8dfa08605da1401562eb24fb2de7" TargetMode="External"/><Relationship Id="rId467" Type="http://schemas.openxmlformats.org/officeDocument/2006/relationships/hyperlink" Target="https://dl.acm.org/citation.cfm?id=3142013"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8" Type="http://schemas.openxmlformats.org/officeDocument/2006/relationships/hyperlink" Target="http://www.davidpublisher.com/index.php/Home/Journal/detail?journalid=44&amp;jx=ps&amp;cont=editorial" TargetMode="External"/><Relationship Id="rId13" Type="http://schemas.openxmlformats.org/officeDocument/2006/relationships/hyperlink" Target="http://www.lectitopublishing.nl/journal-for-information-systems-engineering-management/editorial-board" TargetMode="External"/><Relationship Id="rId18" Type="http://schemas.openxmlformats.org/officeDocument/2006/relationships/hyperlink" Target="http://reviste.ulbsibiu.ro/ijasitels/index.php/IJASITELS" TargetMode="External"/><Relationship Id="rId3" Type="http://schemas.openxmlformats.org/officeDocument/2006/relationships/hyperlink" Target="http://www.rmee.org/" TargetMode="External"/><Relationship Id="rId7" Type="http://schemas.openxmlformats.org/officeDocument/2006/relationships/hyperlink" Target="http://www.managementgeneral.ro/" TargetMode="External"/><Relationship Id="rId12" Type="http://schemas.openxmlformats.org/officeDocument/2006/relationships/hyperlink" Target="http://www.dirf.org/jdim/editorial-board/" TargetMode="External"/><Relationship Id="rId17" Type="http://schemas.openxmlformats.org/officeDocument/2006/relationships/hyperlink" Target="http://www.dline.info/jet/eb.php" TargetMode="External"/><Relationship Id="rId2" Type="http://schemas.openxmlformats.org/officeDocument/2006/relationships/hyperlink" Target="https://www.igi-global.com/journal/international-journal-quality-assurance-engineering/41026" TargetMode="External"/><Relationship Id="rId16" Type="http://schemas.openxmlformats.org/officeDocument/2006/relationships/hyperlink" Target="http://www.dirf.org/jdim/editorial-board/" TargetMode="External"/><Relationship Id="rId20" Type="http://schemas.openxmlformats.org/officeDocument/2006/relationships/printerSettings" Target="../printerSettings/printerSettings15.bin"/><Relationship Id="rId1" Type="http://schemas.openxmlformats.org/officeDocument/2006/relationships/hyperlink" Target="http://www.revtn.ro/editorial-board.htm" TargetMode="External"/><Relationship Id="rId6" Type="http://schemas.openxmlformats.org/officeDocument/2006/relationships/hyperlink" Target="http://www.rmci.ase.ro/" TargetMode="External"/><Relationship Id="rId11" Type="http://schemas.openxmlformats.org/officeDocument/2006/relationships/hyperlink" Target="http://jeeeccs.net/index.php/journal/about" TargetMode="External"/><Relationship Id="rId5" Type="http://schemas.openxmlformats.org/officeDocument/2006/relationships/hyperlink" Target="http://www.revtn.ro/index.htm" TargetMode="External"/><Relationship Id="rId15" Type="http://schemas.openxmlformats.org/officeDocument/2006/relationships/hyperlink" Target="https://www.sciencepubco.com/index.php/JACST/about/editorialTeam" TargetMode="External"/><Relationship Id="rId10" Type="http://schemas.openxmlformats.org/officeDocument/2006/relationships/hyperlink" Target="http://www.ace.tuiasi.ro/index.php?page=678" TargetMode="External"/><Relationship Id="rId19" Type="http://schemas.openxmlformats.org/officeDocument/2006/relationships/hyperlink" Target="http://reviste.ulbsibiu.ro/ijasitels/index.php/IJASITELS" TargetMode="External"/><Relationship Id="rId4" Type="http://schemas.openxmlformats.org/officeDocument/2006/relationships/hyperlink" Target="http://jeeeccs.net/index.php/journal/index" TargetMode="External"/><Relationship Id="rId9" Type="http://schemas.openxmlformats.org/officeDocument/2006/relationships/hyperlink" Target="http://www.dline.info/jet/eb.php" TargetMode="External"/><Relationship Id="rId14" Type="http://schemas.openxmlformats.org/officeDocument/2006/relationships/hyperlink" Target="http://www.sapub.org/Journal/editorialboard.aspx?journalid=1081" TargetMode="External"/></Relationships>
</file>

<file path=xl/worksheets/_rels/sheet16.xml.rels><?xml version="1.0" encoding="UTF-8" standalone="yes"?>
<Relationships xmlns="http://schemas.openxmlformats.org/package/2006/relationships"><Relationship Id="rId13" Type="http://schemas.openxmlformats.org/officeDocument/2006/relationships/hyperlink" Target="http://www.sim2017.org/" TargetMode="External"/><Relationship Id="rId18" Type="http://schemas.openxmlformats.org/officeDocument/2006/relationships/hyperlink" Target="https://www.igi-global.com/journal/international-journal-quality-assurance-engineering/41026" TargetMode="External"/><Relationship Id="rId26" Type="http://schemas.openxmlformats.org/officeDocument/2006/relationships/hyperlink" Target="http://www.academicstar.us/journalsshow.asp?ArtID=371&amp;showa=showuser" TargetMode="External"/><Relationship Id="rId39" Type="http://schemas.openxmlformats.org/officeDocument/2006/relationships/hyperlink" Target="http://www.acad.ro/proceedings.htm" TargetMode="External"/><Relationship Id="rId21" Type="http://schemas.openxmlformats.org/officeDocument/2006/relationships/hyperlink" Target="http://conferences.ulbsibiu.ro/mse/2017/index.htm" TargetMode="External"/><Relationship Id="rId34" Type="http://schemas.openxmlformats.org/officeDocument/2006/relationships/hyperlink" Target="http://www.ksem2017.conferences.academy/organizing_committee.html" TargetMode="External"/><Relationship Id="rId42" Type="http://schemas.openxmlformats.org/officeDocument/2006/relationships/hyperlink" Target="http://icacci-conference.org/2017/content/technical-program-committee" TargetMode="External"/><Relationship Id="rId47" Type="http://schemas.openxmlformats.org/officeDocument/2006/relationships/hyperlink" Target="https://perun.pmf.uns.ac.rs/events/wasa2017/committes.html" TargetMode="External"/><Relationship Id="rId50" Type="http://schemas.openxmlformats.org/officeDocument/2006/relationships/hyperlink" Target="https://www.tandfonline.com/toc/nvsd20/current" TargetMode="External"/><Relationship Id="rId55" Type="http://schemas.openxmlformats.org/officeDocument/2006/relationships/hyperlink" Target="https://www.hindawi.com/journals/wcmc/" TargetMode="External"/><Relationship Id="rId63" Type="http://schemas.openxmlformats.org/officeDocument/2006/relationships/printerSettings" Target="../printerSettings/printerSettings16.bin"/><Relationship Id="rId7" Type="http://schemas.openxmlformats.org/officeDocument/2006/relationships/hyperlink" Target="https://www.tandfonline.com/toc/tpmr20/current" TargetMode="External"/><Relationship Id="rId2" Type="http://schemas.openxmlformats.org/officeDocument/2006/relationships/hyperlink" Target="http://www.fibtex.lodz.pl/" TargetMode="External"/><Relationship Id="rId16" Type="http://schemas.openxmlformats.org/officeDocument/2006/relationships/hyperlink" Target="http://2017.iccsa.org/" TargetMode="External"/><Relationship Id="rId20" Type="http://schemas.openxmlformats.org/officeDocument/2006/relationships/hyperlink" Target="http://conferences.ulbsibiu.ro/mse/2017/ipc.htm" TargetMode="External"/><Relationship Id="rId29" Type="http://schemas.openxmlformats.org/officeDocument/2006/relationships/hyperlink" Target="http://2017.imane.ro/" TargetMode="External"/><Relationship Id="rId41" Type="http://schemas.openxmlformats.org/officeDocument/2006/relationships/hyperlink" Target="http://www.iccp.ro/iccp2017/index.php/program-committee.html" TargetMode="External"/><Relationship Id="rId54" Type="http://schemas.openxmlformats.org/officeDocument/2006/relationships/hyperlink" Target="http://www.icemes.ro/icemes2017/" TargetMode="External"/><Relationship Id="rId62" Type="http://schemas.openxmlformats.org/officeDocument/2006/relationships/hyperlink" Target="http://rochi2017.utcluj.ro/" TargetMode="External"/><Relationship Id="rId1" Type="http://schemas.openxmlformats.org/officeDocument/2006/relationships/hyperlink" Target="http://textile.webhost.uoradea.ro/Conferinta/2017/Scientific%20board.html" TargetMode="External"/><Relationship Id="rId6" Type="http://schemas.openxmlformats.org/officeDocument/2006/relationships/hyperlink" Target="http://conferences.ulbsibiu.ro/mse/2017/index.htm" TargetMode="External"/><Relationship Id="rId11" Type="http://schemas.openxmlformats.org/officeDocument/2006/relationships/hyperlink" Target="http://www.revtn.ro/reviewing.htm" TargetMode="External"/><Relationship Id="rId24" Type="http://schemas.openxmlformats.org/officeDocument/2006/relationships/hyperlink" Target="http://conferences.ulbsibiu.ro/mse/2017/ipc.htm" TargetMode="External"/><Relationship Id="rId32" Type="http://schemas.openxmlformats.org/officeDocument/2006/relationships/hyperlink" Target="http://www.armyacademy.ro/manifestari_kbo.php" TargetMode="External"/><Relationship Id="rId37" Type="http://schemas.openxmlformats.org/officeDocument/2006/relationships/hyperlink" Target="http://www.ksem2017.conferences.academy/program_committee.html" TargetMode="External"/><Relationship Id="rId40" Type="http://schemas.openxmlformats.org/officeDocument/2006/relationships/hyperlink" Target="http://www.ksem2017.conferences.academy/program_committee.html" TargetMode="External"/><Relationship Id="rId45" Type="http://schemas.openxmlformats.org/officeDocument/2006/relationships/hyperlink" Target="http://cyprusconferences.org/iccci2017/pc.html" TargetMode="External"/><Relationship Id="rId53" Type="http://schemas.openxmlformats.org/officeDocument/2006/relationships/hyperlink" Target="http://www.info-optim.ro/index.php" TargetMode="External"/><Relationship Id="rId58" Type="http://schemas.openxmlformats.org/officeDocument/2006/relationships/hyperlink" Target="http://www.icstcc2017.ac.tuiasi.ro/wp-content/uploads/sites/16/2017/07/ICSTCC2017_reviewers.pdf" TargetMode="External"/><Relationship Id="rId5" Type="http://schemas.openxmlformats.org/officeDocument/2006/relationships/hyperlink" Target="http://conferences.ulbsibiu.ro/mse/2017/index.htm" TargetMode="External"/><Relationship Id="rId15" Type="http://schemas.openxmlformats.org/officeDocument/2006/relationships/hyperlink" Target="http://conferences.ulbsibiu.ro/mse/2017/index.htm" TargetMode="External"/><Relationship Id="rId23" Type="http://schemas.openxmlformats.org/officeDocument/2006/relationships/hyperlink" Target="http://conferences.ulbsibiu.ro/brcebe/committee.php" TargetMode="External"/><Relationship Id="rId28" Type="http://schemas.openxmlformats.org/officeDocument/2006/relationships/hyperlink" Target="http://www.mtem.utcluj.ro/" TargetMode="External"/><Relationship Id="rId36" Type="http://schemas.openxmlformats.org/officeDocument/2006/relationships/hyperlink" Target="https://www.matec-conferences.org/articles/matecconf/pdf/2017/35/matecconf_mse2017_About-the-conference.pdf" TargetMode="External"/><Relationship Id="rId49" Type="http://schemas.openxmlformats.org/officeDocument/2006/relationships/hyperlink" Target="https://ees.elsevier.com/jclepro/default.asp" TargetMode="External"/><Relationship Id="rId57" Type="http://schemas.openxmlformats.org/officeDocument/2006/relationships/hyperlink" Target="http://www.icdim.org/icdim17/prog.html" TargetMode="External"/><Relationship Id="rId61" Type="http://schemas.openxmlformats.org/officeDocument/2006/relationships/hyperlink" Target="http://jeeeccs.net/" TargetMode="External"/><Relationship Id="rId10" Type="http://schemas.openxmlformats.org/officeDocument/2006/relationships/hyperlink" Target="https://www.editorialmanager.com/jamt/default.aspx" TargetMode="External"/><Relationship Id="rId19" Type="http://schemas.openxmlformats.org/officeDocument/2006/relationships/hyperlink" Target="http://conferences.ulbsibiu.ro/mse/2017/index.htm" TargetMode="External"/><Relationship Id="rId31" Type="http://schemas.openxmlformats.org/officeDocument/2006/relationships/hyperlink" Target="http://conferences.ulbsibiu.ro/brcebe/" TargetMode="External"/><Relationship Id="rId44" Type="http://schemas.openxmlformats.org/officeDocument/2006/relationships/hyperlink" Target="https://www.tandfonline.com/loi/tjti20" TargetMode="External"/><Relationship Id="rId52" Type="http://schemas.openxmlformats.org/officeDocument/2006/relationships/hyperlink" Target="http://www.icdim.org/icdim17/prog.html" TargetMode="External"/><Relationship Id="rId60" Type="http://schemas.openxmlformats.org/officeDocument/2006/relationships/hyperlink" Target="https://www.ieee-pels.org/publications/ieee-transactions-on-power-electronics" TargetMode="External"/><Relationship Id="rId4" Type="http://schemas.openxmlformats.org/officeDocument/2006/relationships/hyperlink" Target="http://conferences.ulbsibiu.ro/mse/2017/index.htm" TargetMode="External"/><Relationship Id="rId9" Type="http://schemas.openxmlformats.org/officeDocument/2006/relationships/hyperlink" Target="http://conferences.ulbsibiu.ro/mse/2017/index.htm" TargetMode="External"/><Relationship Id="rId14" Type="http://schemas.openxmlformats.org/officeDocument/2006/relationships/hyperlink" Target="http://www.mdpi.com/journal/sustainability" TargetMode="External"/><Relationship Id="rId22" Type="http://schemas.openxmlformats.org/officeDocument/2006/relationships/hyperlink" Target="http://conferences.ulbsibiu.ro/brcebe/" TargetMode="External"/><Relationship Id="rId27" Type="http://schemas.openxmlformats.org/officeDocument/2006/relationships/hyperlink" Target="http://jeeeccs.net/index.php/journal" TargetMode="External"/><Relationship Id="rId30" Type="http://schemas.openxmlformats.org/officeDocument/2006/relationships/hyperlink" Target="http://ini.tuiasi.ro/conferinta/;" TargetMode="External"/><Relationship Id="rId35" Type="http://schemas.openxmlformats.org/officeDocument/2006/relationships/hyperlink" Target="http://ipc.unitbv.ro/" TargetMode="External"/><Relationship Id="rId43" Type="http://schemas.openxmlformats.org/officeDocument/2006/relationships/hyperlink" Target="http://www.juit.ac.in/iciip_2017/tpc.php" TargetMode="External"/><Relationship Id="rId48" Type="http://schemas.openxmlformats.org/officeDocument/2006/relationships/hyperlink" Target="https://www.journals.elsevier.com/applied-soft-computing/" TargetMode="External"/><Relationship Id="rId56" Type="http://schemas.openxmlformats.org/officeDocument/2006/relationships/hyperlink" Target="http://onlinelibrary.wiley.com/journal/10.1111/(ISSN)1538-4632" TargetMode="External"/><Relationship Id="rId8" Type="http://schemas.openxmlformats.org/officeDocument/2006/relationships/hyperlink" Target="https://www.ulbsibiu.ro/ro/evenimente/events.php?news_id=2926" TargetMode="External"/><Relationship Id="rId51" Type="http://schemas.openxmlformats.org/officeDocument/2006/relationships/hyperlink" Target="http://bis.ue.poznan.pl/bis2017/program-committee/" TargetMode="External"/><Relationship Id="rId3" Type="http://schemas.openxmlformats.org/officeDocument/2006/relationships/hyperlink" Target="http://textile.webhost.uoradea.ro/Conferinta/2017/index.html" TargetMode="External"/><Relationship Id="rId12" Type="http://schemas.openxmlformats.org/officeDocument/2006/relationships/hyperlink" Target="http://www.eme2017.org/" TargetMode="External"/><Relationship Id="rId17" Type="http://schemas.openxmlformats.org/officeDocument/2006/relationships/hyperlink" Target="https://www.matec-conferences.org/articles/matecconf/pdf/2017/35/matecconf_mse2017_About-the-conference.pdf" TargetMode="External"/><Relationship Id="rId25" Type="http://schemas.openxmlformats.org/officeDocument/2006/relationships/hyperlink" Target="http://www.revtn.ro/" TargetMode="External"/><Relationship Id="rId33" Type="http://schemas.openxmlformats.org/officeDocument/2006/relationships/hyperlink" Target="http://www.degruyter.com/view/j/aucts?rskey=fcV8kA&amp;result=4" TargetMode="External"/><Relationship Id="rId38" Type="http://schemas.openxmlformats.org/officeDocument/2006/relationships/hyperlink" Target="http://kuwaitjournals.org/jer/index.php/JER" TargetMode="External"/><Relationship Id="rId46" Type="http://schemas.openxmlformats.org/officeDocument/2006/relationships/hyperlink" Target="https://aciids.pwr.edu.pl/2017/committees-program.php" TargetMode="External"/><Relationship Id="rId59" Type="http://schemas.openxmlformats.org/officeDocument/2006/relationships/hyperlink" Target="http://www.ksem2017.conferences.academy/"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connect.spe.org/romania" TargetMode="External"/><Relationship Id="rId13" Type="http://schemas.openxmlformats.org/officeDocument/2006/relationships/hyperlink" Target="http://ispri.ro/sesiune-internationala-de-comunicari-stiintifice-arborele-vietii-proiect-lobbyart-cofinantat-de-primaria-si-consiliul-local-sibiu-lansare-de-carte-orwell-intelectual/" TargetMode="External"/><Relationship Id="rId18" Type="http://schemas.openxmlformats.org/officeDocument/2006/relationships/hyperlink" Target="http://modtech.ro/conference/ModTech2017_Presentation.php" TargetMode="External"/><Relationship Id="rId26" Type="http://schemas.openxmlformats.org/officeDocument/2006/relationships/hyperlink" Target="http://conferences.ulbsibiu.ro/mse/2017/index.htm" TargetMode="External"/><Relationship Id="rId39" Type="http://schemas.openxmlformats.org/officeDocument/2006/relationships/hyperlink" Target="http://c3.cniv.ro/?q=2017/comitete" TargetMode="External"/><Relationship Id="rId3" Type="http://schemas.openxmlformats.org/officeDocument/2006/relationships/hyperlink" Target="https://www.ulbsibiu.ro/ro/evenimente/events.php?news_id=2926" TargetMode="External"/><Relationship Id="rId21" Type="http://schemas.openxmlformats.org/officeDocument/2006/relationships/hyperlink" Target="http://conferences.ulbsibiu.ro/mse/2017/index.htm" TargetMode="External"/><Relationship Id="rId34" Type="http://schemas.openxmlformats.org/officeDocument/2006/relationships/hyperlink" Target="http://c3.icvl.eu/2017" TargetMode="External"/><Relationship Id="rId42" Type="http://schemas.openxmlformats.org/officeDocument/2006/relationships/hyperlink" Target="http://projects.au.dk/into-cps/dissemination/summerschool/" TargetMode="External"/><Relationship Id="rId7" Type="http://schemas.openxmlformats.org/officeDocument/2006/relationships/hyperlink" Target="http://connect.spe.org/romania" TargetMode="External"/><Relationship Id="rId12" Type="http://schemas.openxmlformats.org/officeDocument/2006/relationships/hyperlink" Target="http://conferences.ulbsibiu.ro/mse/2017/noc.htm" TargetMode="External"/><Relationship Id="rId17" Type="http://schemas.openxmlformats.org/officeDocument/2006/relationships/hyperlink" Target="http://ietec.apaqa.org/organising-committee/" TargetMode="External"/><Relationship Id="rId25" Type="http://schemas.openxmlformats.org/officeDocument/2006/relationships/hyperlink" Target="http://conferences.ulbsibiu.ro/mse/2017/index.htm" TargetMode="External"/><Relationship Id="rId33" Type="http://schemas.openxmlformats.org/officeDocument/2006/relationships/hyperlink" Target="http://ispri.ro/sesiune-internationala-de-comunicari-stiintifice-arborele-vietii-proiect-lobbyart-cofinantat-de-primaria-si-consiliul-local-sibiu-lansare-de-carte-orwell-intelectual/" TargetMode="External"/><Relationship Id="rId38" Type="http://schemas.openxmlformats.org/officeDocument/2006/relationships/hyperlink" Target="http://c3.icvl.eu/2017" TargetMode="External"/><Relationship Id="rId2" Type="http://schemas.openxmlformats.org/officeDocument/2006/relationships/hyperlink" Target="http://conferences.ulbsibiu.ro/mse/2017/index.htm" TargetMode="External"/><Relationship Id="rId16" Type="http://schemas.openxmlformats.org/officeDocument/2006/relationships/hyperlink" Target="http://modtech.ro/conference/conference-committees.php" TargetMode="External"/><Relationship Id="rId20" Type="http://schemas.openxmlformats.org/officeDocument/2006/relationships/hyperlink" Target="http://ispri.ro/sesiune-internationala-de-comunicari-stiintifice-arborele-vietii-proiect-lobbyart-cofinantat-de-primaria-si-consiliul-local-sibiu-lansare-de-carte-orwell-intelectual/" TargetMode="External"/><Relationship Id="rId29" Type="http://schemas.openxmlformats.org/officeDocument/2006/relationships/hyperlink" Target="http://conferences.ulbsibiu.ro/mse/2017/noc.htm" TargetMode="External"/><Relationship Id="rId41" Type="http://schemas.openxmlformats.org/officeDocument/2006/relationships/hyperlink" Target="http://sites.conferences.ulbsibiu.ro/icdd/2017/org_committees.php" TargetMode="External"/><Relationship Id="rId1" Type="http://schemas.openxmlformats.org/officeDocument/2006/relationships/hyperlink" Target="http://www.photocatalysis-workshop.com/wp-content/uploads/2015/03/Program-final-version-AdvPhotoCat2017-formatA5.pdf" TargetMode="External"/><Relationship Id="rId6" Type="http://schemas.openxmlformats.org/officeDocument/2006/relationships/hyperlink" Target="http://connect.spe.org/romania/events/eventdescription?CalendarEventKey=10a263ec-c588-46da-be69-cbf4889817cc&amp;CommunityKey=24517c84-7df2-4913-8c1b-3ea167b36d33&amp;Home=%2Fromania%2Fevents%2Fpast-events" TargetMode="External"/><Relationship Id="rId11" Type="http://schemas.openxmlformats.org/officeDocument/2006/relationships/hyperlink" Target="http://conferences.ulbsibiu.ro/mse/2017/index.htm" TargetMode="External"/><Relationship Id="rId24" Type="http://schemas.openxmlformats.org/officeDocument/2006/relationships/hyperlink" Target="http://ispri.ro/sesiune-internationala-de-comunicari-stiintifice-arborele-vietii-proiect-lobbyart-cofinantat-de-primaria-si-consiliul-local-sibiu-lansare-de-carte-orwell-intelectual/" TargetMode="External"/><Relationship Id="rId32" Type="http://schemas.openxmlformats.org/officeDocument/2006/relationships/hyperlink" Target="http://www.conferences.ulbsibiu.ro/corimf/about.html" TargetMode="External"/><Relationship Id="rId37" Type="http://schemas.openxmlformats.org/officeDocument/2006/relationships/hyperlink" Target="http://c3.cniv.ro/?q=2017/comitete" TargetMode="External"/><Relationship Id="rId40" Type="http://schemas.openxmlformats.org/officeDocument/2006/relationships/hyperlink" Target="http://sites.conferences.ulbsibiu.ro/mdis/2017/organizing_committee.php" TargetMode="External"/><Relationship Id="rId45" Type="http://schemas.openxmlformats.org/officeDocument/2006/relationships/printerSettings" Target="../printerSettings/printerSettings17.bin"/><Relationship Id="rId5" Type="http://schemas.openxmlformats.org/officeDocument/2006/relationships/hyperlink" Target="http://ing.utgjiu.ro/wp-content/conferinte/confereng2017/home.html" TargetMode="External"/><Relationship Id="rId15" Type="http://schemas.openxmlformats.org/officeDocument/2006/relationships/hyperlink" Target="http://ipc.unitbv.ro/" TargetMode="External"/><Relationship Id="rId23" Type="http://schemas.openxmlformats.org/officeDocument/2006/relationships/hyperlink" Target="http://conferences.ulbsibiu.ro/mse/2017/index.htm" TargetMode="External"/><Relationship Id="rId28" Type="http://schemas.openxmlformats.org/officeDocument/2006/relationships/hyperlink" Target="http://conferences.ulbsibiu.ro/brcebe/index.php" TargetMode="External"/><Relationship Id="rId36" Type="http://schemas.openxmlformats.org/officeDocument/2006/relationships/hyperlink" Target="http://projects.au.dk/into-cps/dissemination/summerschool/" TargetMode="External"/><Relationship Id="rId10" Type="http://schemas.openxmlformats.org/officeDocument/2006/relationships/hyperlink" Target="http://2017.iccsa.org/" TargetMode="External"/><Relationship Id="rId19" Type="http://schemas.openxmlformats.org/officeDocument/2006/relationships/hyperlink" Target="http://conferences.ulbsibiu.ro/mse/2017/noc.htm" TargetMode="External"/><Relationship Id="rId31" Type="http://schemas.openxmlformats.org/officeDocument/2006/relationships/hyperlink" Target="http://conferences.ulbsibiu.ro/mse/2017/noc.htm" TargetMode="External"/><Relationship Id="rId44" Type="http://schemas.openxmlformats.org/officeDocument/2006/relationships/hyperlink" Target="http://bcu.ulbsibiu.ro/conference/index.html" TargetMode="External"/><Relationship Id="rId4" Type="http://schemas.openxmlformats.org/officeDocument/2006/relationships/hyperlink" Target="https://www.ulbsibiu.ro/ro/evenimente/events.php?news_id=2926" TargetMode="External"/><Relationship Id="rId9" Type="http://schemas.openxmlformats.org/officeDocument/2006/relationships/hyperlink" Target="http://connect.spe.org/romania" TargetMode="External"/><Relationship Id="rId14" Type="http://schemas.openxmlformats.org/officeDocument/2006/relationships/hyperlink" Target="http://conferences.ulbsibiu.ro/brcebe/" TargetMode="External"/><Relationship Id="rId22" Type="http://schemas.openxmlformats.org/officeDocument/2006/relationships/hyperlink" Target="http://conferences.ulbsibiu.ro/mse/2017/index.htm" TargetMode="External"/><Relationship Id="rId27" Type="http://schemas.openxmlformats.org/officeDocument/2006/relationships/hyperlink" Target="http://conferences.ulbsibiu.ro/mse/2017/index.htm" TargetMode="External"/><Relationship Id="rId30" Type="http://schemas.openxmlformats.org/officeDocument/2006/relationships/hyperlink" Target="http://conferences.ulbsibiu.ro/brcebe/" TargetMode="External"/><Relationship Id="rId35" Type="http://schemas.openxmlformats.org/officeDocument/2006/relationships/hyperlink" Target="http://c3.cniv.ro/?q=2017/comitete" TargetMode="External"/><Relationship Id="rId43" Type="http://schemas.openxmlformats.org/officeDocument/2006/relationships/hyperlink" Target="http://gomit.tech/ssima/ssima-2017/"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hyperlink" Target="https://uefiscdi.ro/resource-87282?&amp;wtok=d9cb395475203fb84535e766ea72b67996a4a679&amp;wtkps=XY9bCsIwEEX3Mt9aM3mQON2DCK6gJm2NtkaMtYq4d5MqiP5dhnPuZSrS9IikCMbLoYtQekKupZaSlZEEQfQOcloS4LjvBnlj6A9Ne8SgxU3dw5bHudzZp" TargetMode="External"/><Relationship Id="rId2" Type="http://schemas.openxmlformats.org/officeDocument/2006/relationships/hyperlink" Target="https://uefiscdi.ro/resource-87282?&amp;wtok=d9cb395475203fb84535e766ea72b67996a4a679&amp;wtkps=XY9bCsIwEEX3Mt9aM3mQON2DCK6gJm2NtkaMtYq4d5MqiP5dhnPuZSrS9IikCMbLoYtQekKupZaSlZEEQfQOcloS4LjvBnlj6A9Ne8SgxU3dw5bHudzZp" TargetMode="External"/><Relationship Id="rId1" Type="http://schemas.openxmlformats.org/officeDocument/2006/relationships/hyperlink" Target="https://ec.europa.eu/programmes/horizon2020/" TargetMode="External"/><Relationship Id="rId6" Type="http://schemas.openxmlformats.org/officeDocument/2006/relationships/printerSettings" Target="../printerSettings/printerSettings19.bin"/><Relationship Id="rId5" Type="http://schemas.openxmlformats.org/officeDocument/2006/relationships/hyperlink" Target="https://ec.europa.eu/programmes/horizon2020/" TargetMode="External"/><Relationship Id="rId4" Type="http://schemas.openxmlformats.org/officeDocument/2006/relationships/hyperlink" Target="https://caleaverde.ro/fonduri-pentru-relatii-bilaterale/"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mdpi.com/journal/sustainability" TargetMode="External"/><Relationship Id="rId2" Type="http://schemas.openxmlformats.org/officeDocument/2006/relationships/hyperlink" Target="http://apps.webofknowledge.com/full_record.do?product=WOS&amp;search_mode=GeneralSearch&amp;qid=5&amp;SID=C4XBUXx8yghEOr4ZOdr&amp;page=1&amp;doc=1&amp;cacheurlFromRightClick=no" TargetMode="External"/><Relationship Id="rId1" Type="http://schemas.openxmlformats.org/officeDocument/2006/relationships/hyperlink" Target="http://apps.webofknowledge.com/full_record.do?product=WOS&amp;search_mode=GeneralSearch&amp;qid=5&amp;SID=C4XBUXx8yghEOr4ZOdr&amp;page=1&amp;doc=2&amp;cacheurlFromRightClick=no"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hyperlink" Target="http://oni2017.host4u.ro/wp-content/uploads/2017/04/7_Submat_descriere_solutie.pdf" TargetMode="External"/><Relationship Id="rId2" Type="http://schemas.openxmlformats.org/officeDocument/2006/relationships/hyperlink" Target="http://reviste.ulbsibiu.ro/ijasitels/index.php/IJASITELS/issue/view/3/showToc" TargetMode="External"/><Relationship Id="rId1" Type="http://schemas.openxmlformats.org/officeDocument/2006/relationships/hyperlink" Target="http://www.zfl.ro/zett/zett34.pdf" TargetMode="External"/><Relationship Id="rId4"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8" Type="http://schemas.openxmlformats.org/officeDocument/2006/relationships/hyperlink" Target="http://ietec.apaqa.org/wp-content/uploads/2017/11/IETEC17_Full-Program_FINAL.pdf" TargetMode="External"/><Relationship Id="rId13" Type="http://schemas.openxmlformats.org/officeDocument/2006/relationships/hyperlink" Target="http://ispri.ro/sesiune-internationala-de-comunicari-stiintifice-arborele-vietii-proiect-lobbyart-cofinantat-de-primaria-si-consiliul-local-sibiu-" TargetMode="External"/><Relationship Id="rId18" Type="http://schemas.openxmlformats.org/officeDocument/2006/relationships/hyperlink" Target="http://www.conferences.ulbsibiu.ro/corimf/about.html" TargetMode="External"/><Relationship Id="rId26" Type="http://schemas.openxmlformats.org/officeDocument/2006/relationships/hyperlink" Target="https://books.google.ro/books?id=yVwpDwAAQBAJ&amp;printsec=frontcover&amp;hl=ro&amp;source=gbs_ge_summary_r&amp;cad=0" TargetMode="External"/><Relationship Id="rId39" Type="http://schemas.openxmlformats.org/officeDocument/2006/relationships/printerSettings" Target="../printerSettings/printerSettings21.bin"/><Relationship Id="rId3" Type="http://schemas.openxmlformats.org/officeDocument/2006/relationships/hyperlink" Target="http://www.ctmfiu.utm.md/en/" TargetMode="External"/><Relationship Id="rId21" Type="http://schemas.openxmlformats.org/officeDocument/2006/relationships/hyperlink" Target="http://cercetare.ulbsibiu.ro/NoapteaCercetatorilor/NC2017/" TargetMode="External"/><Relationship Id="rId34" Type="http://schemas.openxmlformats.org/officeDocument/2006/relationships/hyperlink" Target="http://cercetare.ulbsibiu.ro/NoapteaCercetatorilor/NC2017/ProgramLung2017.PDF" TargetMode="External"/><Relationship Id="rId7" Type="http://schemas.openxmlformats.org/officeDocument/2006/relationships/hyperlink" Target="http://ietec.apaqa.org/wp-content/uploads/2017/11/IETEC17_Full-Program_FINAL.pdf" TargetMode="External"/><Relationship Id="rId12" Type="http://schemas.openxmlformats.org/officeDocument/2006/relationships/hyperlink" Target="http://stiinte.ulbsibiu.ro/aquatic_biodiversity_conference/2017/" TargetMode="External"/><Relationship Id="rId17" Type="http://schemas.openxmlformats.org/officeDocument/2006/relationships/hyperlink" Target="http://www.antropology.ro/" TargetMode="External"/><Relationship Id="rId25" Type="http://schemas.openxmlformats.org/officeDocument/2006/relationships/hyperlink" Target="http://www.cambridgescholars.com/new-approaches-and-tendencies-in-entrepreneurial-management" TargetMode="External"/><Relationship Id="rId33" Type="http://schemas.openxmlformats.org/officeDocument/2006/relationships/hyperlink" Target="http://administratiepublica.eu/smartcitiesconference/2017/program.htm" TargetMode="External"/><Relationship Id="rId38" Type="http://schemas.openxmlformats.org/officeDocument/2006/relationships/hyperlink" Target="http://cercetare.ulbsibiu.ro/NoapteaCercetatorilor/NC2017/ProgramLung2017.PDF" TargetMode="External"/><Relationship Id="rId2" Type="http://schemas.openxmlformats.org/officeDocument/2006/relationships/hyperlink" Target="http://www.ctmfiu.utm.md/en/" TargetMode="External"/><Relationship Id="rId16" Type="http://schemas.openxmlformats.org/officeDocument/2006/relationships/hyperlink" Target="http://www.asres.org.in/" TargetMode="External"/><Relationship Id="rId20" Type="http://schemas.openxmlformats.org/officeDocument/2006/relationships/hyperlink" Target="http://www.conferences.ulbsibiu.ro/corimf/about.html" TargetMode="External"/><Relationship Id="rId29" Type="http://schemas.openxmlformats.org/officeDocument/2006/relationships/hyperlink" Target="https://content.sciendo.com/view/journals/kbo/kbo-overview.xml" TargetMode="External"/><Relationship Id="rId1" Type="http://schemas.openxmlformats.org/officeDocument/2006/relationships/hyperlink" Target="mailto:cercetare@ulbsibiu.ro" TargetMode="External"/><Relationship Id="rId6" Type="http://schemas.openxmlformats.org/officeDocument/2006/relationships/hyperlink" Target="http://ietec.apaqa.org/wp-content/uploads/2017/11/IETEC17_Full-Program_FINAL.pdf" TargetMode="External"/><Relationship Id="rId11" Type="http://schemas.openxmlformats.org/officeDocument/2006/relationships/hyperlink" Target="https://www.ulbsibiu.ro/ro/evenimente/events.php?news_id=2816" TargetMode="External"/><Relationship Id="rId24" Type="http://schemas.openxmlformats.org/officeDocument/2006/relationships/hyperlink" Target="https://www.palexpo.ch/en/agenda/international-exhibition-inventions-geneva" TargetMode="External"/><Relationship Id="rId32" Type="http://schemas.openxmlformats.org/officeDocument/2006/relationships/hyperlink" Target="http://ietec.apaqa.org/wp-content/uploads/2017/11/IETEC17_Full-Program_FINAL.pdf" TargetMode="External"/><Relationship Id="rId37" Type="http://schemas.openxmlformats.org/officeDocument/2006/relationships/hyperlink" Target="http://cercetare.ulbsibiu.ro/NoapteaCercetatorilor/NC2017/ProgramLung2017.PDF" TargetMode="External"/><Relationship Id="rId5" Type="http://schemas.openxmlformats.org/officeDocument/2006/relationships/hyperlink" Target="http://connect.spe.org/romania/events/eventdescription?CalendarEventKey=10a263ec-c588-46da-be69-cbf4889817cc&amp;CommunityKey=24517c84-7df2-4913-8c1b-3ea167b36d33&amp;Home=%2Fromania%2Fevents%2Fpast-events" TargetMode="External"/><Relationship Id="rId15" Type="http://schemas.openxmlformats.org/officeDocument/2006/relationships/hyperlink" Target="http://www.antropology.ro/" TargetMode="External"/><Relationship Id="rId23" Type="http://schemas.openxmlformats.org/officeDocument/2006/relationships/hyperlink" Target="http://cercetare.ulbsibiu.ro/NoapteaCercetatorilor/NC2017/" TargetMode="External"/><Relationship Id="rId28" Type="http://schemas.openxmlformats.org/officeDocument/2006/relationships/hyperlink" Target="https://www.degruyter.com/view/j/kbo" TargetMode="External"/><Relationship Id="rId36" Type="http://schemas.openxmlformats.org/officeDocument/2006/relationships/hyperlink" Target="https://www.researchgate.net/publication/323004488_Aspecte_didactice_privind_contorul_inteligent_de_energie_electrica" TargetMode="External"/><Relationship Id="rId10" Type="http://schemas.openxmlformats.org/officeDocument/2006/relationships/hyperlink" Target="http://ietec.apaqa.org/" TargetMode="External"/><Relationship Id="rId19" Type="http://schemas.openxmlformats.org/officeDocument/2006/relationships/hyperlink" Target="http://www.conferences.ulbsibiu.ro/corimf/about.html" TargetMode="External"/><Relationship Id="rId31" Type="http://schemas.openxmlformats.org/officeDocument/2006/relationships/hyperlink" Target="https://www.scopus.com/authid/detail.uri?authorId=57190813678&amp;amp;eid=2-s2.0-85030543522" TargetMode="External"/><Relationship Id="rId4" Type="http://schemas.openxmlformats.org/officeDocument/2006/relationships/hyperlink" Target="https://www.researchgate.net/publication/316441070_New_suggested_model_for_rheological_properties_of_non_Newtonian_fluids" TargetMode="External"/><Relationship Id="rId9" Type="http://schemas.openxmlformats.org/officeDocument/2006/relationships/hyperlink" Target="http://www.zbw.eu/econis-archiv/bitstream/handle/11159/965/Book_of_Proceedings_esdWarsaw_2017_Online.pdf?sequence=1" TargetMode="External"/><Relationship Id="rId14" Type="http://schemas.openxmlformats.org/officeDocument/2006/relationships/hyperlink" Target="http://ispri.ro/sesiune-internationala-de-comunicari-stiintifice-arborele-vietii-proiect-lobbyart-cofinantat-de-primaria-si-consiliul-local-sibiu-" TargetMode="External"/><Relationship Id="rId22" Type="http://schemas.openxmlformats.org/officeDocument/2006/relationships/hyperlink" Target="http://cercetare.ulbsibiu.ro/NoapteaCercetatorilor/NC2017/" TargetMode="External"/><Relationship Id="rId27" Type="http://schemas.openxmlformats.org/officeDocument/2006/relationships/hyperlink" Target="http://ietec.apaqa.org/" TargetMode="External"/><Relationship Id="rId30" Type="http://schemas.openxmlformats.org/officeDocument/2006/relationships/hyperlink" Target="https://www.scopus.com/authid/detail.uri?authorId=57190813678&amp;amp;eid=2-s2.0-85030535982" TargetMode="External"/><Relationship Id="rId35" Type="http://schemas.openxmlformats.org/officeDocument/2006/relationships/hyperlink" Target="https://www.electrica.ro/media/cea-de-a-8-a-editie-a-simpozionului-international-contorizare-intelegenta-smart-metering-2017/"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revistadechimie.ro/pdf/CHIVU%20OANA%201%2017.pdf" TargetMode="External"/><Relationship Id="rId13" Type="http://schemas.openxmlformats.org/officeDocument/2006/relationships/hyperlink" Target="http://www.revistadechimie.ro/article_eng.asp?ID=5789" TargetMode="External"/><Relationship Id="rId18" Type="http://schemas.openxmlformats.org/officeDocument/2006/relationships/hyperlink" Target="http://www.aece.ro/abstractplus.php?year=2017&amp;number=4&amp;article=11" TargetMode="External"/><Relationship Id="rId3" Type="http://schemas.openxmlformats.org/officeDocument/2006/relationships/hyperlink" Target="https://apps.webofknowledge.com/full_record.do?product=WOS&amp;search_mode=GeneralSearch&amp;qid=11&amp;SID=D2KPlfjNQF8br4sgtMd&amp;page=1&amp;doc=1" TargetMode="External"/><Relationship Id="rId21" Type="http://schemas.openxmlformats.org/officeDocument/2006/relationships/hyperlink" Target="http://dx.doi.org/10.15837/ijccc.2017.3" TargetMode="External"/><Relationship Id="rId7" Type="http://schemas.openxmlformats.org/officeDocument/2006/relationships/hyperlink" Target="http://www.revmaterialeplastice.ro/pdf/45%20FLEACA%202%2017.pdf" TargetMode="External"/><Relationship Id="rId12" Type="http://schemas.openxmlformats.org/officeDocument/2006/relationships/hyperlink" Target="http://www.revistadechimie.ro/article_eng.asp?ID=5836" TargetMode="External"/><Relationship Id="rId17" Type="http://schemas.openxmlformats.org/officeDocument/2006/relationships/hyperlink" Target="http://romjist.ro/full-texts/paper563.pdf" TargetMode="External"/><Relationship Id="rId25" Type="http://schemas.openxmlformats.org/officeDocument/2006/relationships/printerSettings" Target="../printerSettings/printerSettings3.bin"/><Relationship Id="rId2" Type="http://schemas.openxmlformats.org/officeDocument/2006/relationships/hyperlink" Target="http://apps.webofknowledge.com/full_record.do?product=WOS&amp;search_mode=GeneralSearch&amp;qid=48&amp;SID=F3FlIvWkg2sXGSPqoRC&amp;page=1&amp;doc=1" TargetMode="External"/><Relationship Id="rId16" Type="http://schemas.openxmlformats.org/officeDocument/2006/relationships/hyperlink" Target="http://dx.doi.org/10.15837/ijccc.2017.3" TargetMode="External"/><Relationship Id="rId20" Type="http://schemas.openxmlformats.org/officeDocument/2006/relationships/hyperlink" Target="http://univagora.ro/jour/index.php/ijccc/article/view/2889/pdf" TargetMode="External"/><Relationship Id="rId1" Type="http://schemas.openxmlformats.org/officeDocument/2006/relationships/hyperlink" Target="https://www.tandfonline.com/action/doSearch?AllField=vrinceanu&amp;SeriesKey=gpch20" TargetMode="External"/><Relationship Id="rId6" Type="http://schemas.openxmlformats.org/officeDocument/2006/relationships/hyperlink" Target="http://www.revistaindustriatextila.ro/images/2017/Industria%20Textila%2001_2017.pdf" TargetMode="External"/><Relationship Id="rId11" Type="http://schemas.openxmlformats.org/officeDocument/2006/relationships/hyperlink" Target="http://www.revistadechimie.ro/article_eng.asp?ID=5509" TargetMode="External"/><Relationship Id="rId24" Type="http://schemas.openxmlformats.org/officeDocument/2006/relationships/hyperlink" Target="http://dx.doi.org/10.15837/ijccc.2017.3.2889" TargetMode="External"/><Relationship Id="rId5" Type="http://schemas.openxmlformats.org/officeDocument/2006/relationships/hyperlink" Target="http://www.jepe-journal.info/journal-content/vol-18-no4" TargetMode="External"/><Relationship Id="rId15" Type="http://schemas.openxmlformats.org/officeDocument/2006/relationships/hyperlink" Target="mailto:FING@" TargetMode="External"/><Relationship Id="rId23" Type="http://schemas.openxmlformats.org/officeDocument/2006/relationships/hyperlink" Target="http://univagora.ro/jour/index.php/ijccc/article/view/2889" TargetMode="External"/><Relationship Id="rId10" Type="http://schemas.openxmlformats.org/officeDocument/2006/relationships/hyperlink" Target="http://www.revistadechimie.ro/article_eng.asp?ID=5509" TargetMode="External"/><Relationship Id="rId19" Type="http://schemas.openxmlformats.org/officeDocument/2006/relationships/hyperlink" Target="http://univagora.ro/jour/index.php/ijccc/article/view/2889/pdf" TargetMode="External"/><Relationship Id="rId4" Type="http://schemas.openxmlformats.org/officeDocument/2006/relationships/hyperlink" Target="https://apps.webofknowledge.com/full_record.do?product=WOS&amp;search_mode=GeneralSearch&amp;qid=21&amp;SID=D2KPlfjNQF8br4sgtMd&amp;page=1&amp;doc=3" TargetMode="External"/><Relationship Id="rId9" Type="http://schemas.openxmlformats.org/officeDocument/2006/relationships/hyperlink" Target="http://www.revistadechimie.ro/article_eng.asp?ID=5446" TargetMode="External"/><Relationship Id="rId14" Type="http://schemas.openxmlformats.org/officeDocument/2006/relationships/hyperlink" Target="http://www.revistadechimie.ro/article_eng.asp?ID=5848" TargetMode="External"/><Relationship Id="rId22" Type="http://schemas.openxmlformats.org/officeDocument/2006/relationships/hyperlink" Target="http://www.rintonpress.com/journals/jwe/abstractsJWE16-56.html"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auif.utcluj.ro/images/PDF_AJME_4_2017/L20" TargetMode="External"/><Relationship Id="rId13" Type="http://schemas.openxmlformats.org/officeDocument/2006/relationships/hyperlink" Target="https://www.scopus.com/record/display.uri?eid=2-s2.0-85040567680&amp;origin=resultslist&amp;sort=plf-f&amp;src=s&amp;st1=Simion+C&amp;st2=&amp;sid=c2153909bfce7a7906068f7027ed830a&amp;sot=b&amp;sdt=b&amp;sl=40&amp;s=AUTHOR-NAME%28Simion+C%29+AND+PUBYEAR+%3E+2015&amp;relpos=13&amp;citeCnt=0&amp;searchTerm=" TargetMode="External"/><Relationship Id="rId18" Type="http://schemas.openxmlformats.org/officeDocument/2006/relationships/hyperlink" Target="http://www.tem-journal.com/archives/vol6no4.html" TargetMode="External"/><Relationship Id="rId3" Type="http://schemas.openxmlformats.org/officeDocument/2006/relationships/hyperlink" Target="http://www.tem-journal.com/archives/vol6no4.html" TargetMode="External"/><Relationship Id="rId21" Type="http://schemas.openxmlformats.org/officeDocument/2006/relationships/hyperlink" Target="http://www.auif.utcluj.ro/images/PDF_AJME_4_2017/L4" TargetMode="External"/><Relationship Id="rId7" Type="http://schemas.openxmlformats.org/officeDocument/2006/relationships/hyperlink" Target="http://apps.webofknowledge.com/full_record.do?product=WOS&amp;search_mode=GeneralSearch&amp;qid=1&amp;SID=C5T1TgJxupk7Tuohj5B&amp;page=1&amp;doc=1" TargetMode="External"/><Relationship Id="rId12" Type="http://schemas.openxmlformats.org/officeDocument/2006/relationships/hyperlink" Target="http://www.auif.utcluj.ro/images/PDF_AJME_4_2017/L20" TargetMode="External"/><Relationship Id="rId17" Type="http://schemas.openxmlformats.org/officeDocument/2006/relationships/hyperlink" Target="http://dx.doi.org/10.14569/IJACSA.2017.081144" TargetMode="External"/><Relationship Id="rId2" Type="http://schemas.openxmlformats.org/officeDocument/2006/relationships/hyperlink" Target="http://dx.doi.org/10.14569/IJACSA.2017.081144" TargetMode="External"/><Relationship Id="rId16" Type="http://schemas.openxmlformats.org/officeDocument/2006/relationships/hyperlink" Target="http://thesai.org/Publications/ViewPaper?Volume=8&amp;Issue=11&amp;Code=ijacsa&amp;SerialNo=44" TargetMode="External"/><Relationship Id="rId20" Type="http://schemas.openxmlformats.org/officeDocument/2006/relationships/hyperlink" Target="http://dline.info/fpaper/jdim/v15i2/jdimv15i2_1.pdf" TargetMode="External"/><Relationship Id="rId1" Type="http://schemas.openxmlformats.org/officeDocument/2006/relationships/hyperlink" Target="http://thesai.org/Publications/ViewPaper?Volume=8&amp;Issue=11&amp;Code=ijacsa&amp;SerialNo=44" TargetMode="External"/><Relationship Id="rId6" Type="http://schemas.openxmlformats.org/officeDocument/2006/relationships/hyperlink" Target="https://www.scopus.com/record/display.uri?eid=2-s2.0-85037350324&amp;origin=resultslist&amp;sort=plf-f&amp;src=s&amp;st1=Breaz%2c+R&amp;st2=&amp;sid=c349aa53b93b8db22c30e46390a7a620&amp;sot=b&amp;sdt=b&amp;sl=21&amp;s=AUTHOR-NAME%28Breaz%2c+R%29&amp;relpos=5&amp;citeCnt=0&amp;searchTerm=" TargetMode="External"/><Relationship Id="rId11" Type="http://schemas.openxmlformats.org/officeDocument/2006/relationships/hyperlink" Target="http://www.aspbs.com/ctn/" TargetMode="External"/><Relationship Id="rId5" Type="http://schemas.openxmlformats.org/officeDocument/2006/relationships/hyperlink" Target="http://www.aspbs.com/ctn/" TargetMode="External"/><Relationship Id="rId15" Type="http://schemas.openxmlformats.org/officeDocument/2006/relationships/hyperlink" Target="http://pubs.ub.ro/?pg=revues&amp;rev=cscc6&amp;num=201702&amp;vol=2&amp;aid=4558" TargetMode="External"/><Relationship Id="rId10" Type="http://schemas.openxmlformats.org/officeDocument/2006/relationships/hyperlink" Target="https://www-scopus-com.am.e-nformation.ro/record/display.uri?eid=2-s2.0-85029541057&amp;origin=resultslist&amp;sort=plf-f&amp;src=s&amp;st1=kifor&amp;st2=&amp;sid=1c7ec4c06aad71e33ea40395d9c06b17&amp;sot=b&amp;sdt=b&amp;sl=18&amp;s=AUTHOR-NAME%28kifor%29&amp;relpos=5&amp;citeCnt=0&amp;searchTerm=" TargetMode="External"/><Relationship Id="rId19" Type="http://schemas.openxmlformats.org/officeDocument/2006/relationships/hyperlink" Target="http://www.tem-journal.com/archives/vol6no2.html" TargetMode="External"/><Relationship Id="rId4" Type="http://schemas.openxmlformats.org/officeDocument/2006/relationships/hyperlink" Target="https://doi.org/10.1166/jctn.2017.6360" TargetMode="External"/><Relationship Id="rId9" Type="http://schemas.openxmlformats.org/officeDocument/2006/relationships/hyperlink" Target="http://www.aspbs.com/ctn/" TargetMode="External"/><Relationship Id="rId14" Type="http://schemas.openxmlformats.org/officeDocument/2006/relationships/hyperlink" Target="http://www.tem-journal.com/archives/vol6no2.html" TargetMode="External"/><Relationship Id="rId22"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6" Type="http://schemas.openxmlformats.org/officeDocument/2006/relationships/hyperlink" Target="https://doi.org/10.5593/sgem2017/14" TargetMode="External"/><Relationship Id="rId117" Type="http://schemas.openxmlformats.org/officeDocument/2006/relationships/hyperlink" Target="https://apps.webofknowledge.com/full_record.do?product=WOS&amp;search_mode=GeneralSearch&amp;qid=2&amp;SID=E6RhT1MGn9SoGAbX4Et&amp;page=1&amp;doc=1" TargetMode="External"/><Relationship Id="rId21" Type="http://schemas.openxmlformats.org/officeDocument/2006/relationships/hyperlink" Target="https://doi.org/10.1051/matecconf/201711204012" TargetMode="External"/><Relationship Id="rId42" Type="http://schemas.openxmlformats.org/officeDocument/2006/relationships/hyperlink" Target="https://library.iated.org/view/POPESCU2017STU" TargetMode="External"/><Relationship Id="rId47" Type="http://schemas.openxmlformats.org/officeDocument/2006/relationships/hyperlink" Target="https://library.iated.org/view/MORARU2017ORG" TargetMode="External"/><Relationship Id="rId63" Type="http://schemas.openxmlformats.org/officeDocument/2006/relationships/hyperlink" Target="http://conferences.ulbsibiu.ro/brcebe/program.php" TargetMode="External"/><Relationship Id="rId68" Type="http://schemas.openxmlformats.org/officeDocument/2006/relationships/hyperlink" Target="https://www.degruyter.com/view/j/cplbu.2017.3.issue-1/cplbu-2017-0019/cplbu-2017-0019.xml?format=INT" TargetMode="External"/><Relationship Id="rId84" Type="http://schemas.openxmlformats.org/officeDocument/2006/relationships/hyperlink" Target="https://www.matec-conferences.org/articles/matecconf/pdf/2017/35/matecconf_mse2017_07014.pdf" TargetMode="External"/><Relationship Id="rId89" Type="http://schemas.openxmlformats.org/officeDocument/2006/relationships/hyperlink" Target="https://www.matec-conferences.org/articles/matecconf/abs/2017/35/matecconf_mse2017_03009/matecconf_mse2017_03009.html" TargetMode="External"/><Relationship Id="rId112" Type="http://schemas.openxmlformats.org/officeDocument/2006/relationships/hyperlink" Target="https://www.matec-conferences.org/articles/matecconf/abs/2017/35/matecconf_mse2017_03019/matecconf_mse2017_03019.html" TargetMode="External"/><Relationship Id="rId16" Type="http://schemas.openxmlformats.org/officeDocument/2006/relationships/hyperlink" Target="https://www.matec-conferences.org/articles/matecconf/abs/2017/26/matecconf_imane2017_04012/matecconf_imane2017_04012.html" TargetMode="External"/><Relationship Id="rId107" Type="http://schemas.openxmlformats.org/officeDocument/2006/relationships/hyperlink" Target="https://doi.org/10.1051/matecconf/201712110002" TargetMode="External"/><Relationship Id="rId11" Type="http://schemas.openxmlformats.org/officeDocument/2006/relationships/hyperlink" Target="https://doi.org/10.1051/matecconf/201712101001" TargetMode="External"/><Relationship Id="rId32" Type="http://schemas.openxmlformats.org/officeDocument/2006/relationships/hyperlink" Target="http://www.imane.ro/" TargetMode="External"/><Relationship Id="rId37" Type="http://schemas.openxmlformats.org/officeDocument/2006/relationships/hyperlink" Target="http://conferences.ulbsibiu.ro/brcebe/" TargetMode="External"/><Relationship Id="rId53" Type="http://schemas.openxmlformats.org/officeDocument/2006/relationships/hyperlink" Target="http://dx.doi.org/10.21125/edulearn.2016" TargetMode="External"/><Relationship Id="rId58" Type="http://schemas.openxmlformats.org/officeDocument/2006/relationships/hyperlink" Target="https://library.iated.org/view/POPESCU2017STU2" TargetMode="External"/><Relationship Id="rId74" Type="http://schemas.openxmlformats.org/officeDocument/2006/relationships/hyperlink" Target="http://apps.webofknowledge.com/full_record.do?product=WOS&amp;search_mode=GeneralSearch&amp;qid=5&amp;SID=E1UvvDYXbSGN6TkDVaE&amp;page=1&amp;doc=7&amp;cacheurlFromRightClick=no" TargetMode="External"/><Relationship Id="rId79" Type="http://schemas.openxmlformats.org/officeDocument/2006/relationships/hyperlink" Target="javascript:void(0)" TargetMode="External"/><Relationship Id="rId102" Type="http://schemas.openxmlformats.org/officeDocument/2006/relationships/hyperlink" Target="https://www.matec-conferences.org/articles/matecconf/abs/2017/35/contents/contents.html" TargetMode="External"/><Relationship Id="rId123" Type="http://schemas.openxmlformats.org/officeDocument/2006/relationships/hyperlink" Target="https://doi.org/10.1051/matecconf/201712104004" TargetMode="External"/><Relationship Id="rId128" Type="http://schemas.openxmlformats.org/officeDocument/2006/relationships/hyperlink" Target="https://www.matec-conferences.org/articles/matecconf/abs/2017/35/matecconf_mse2017_04004/matecconf_mse2017_04004.html" TargetMode="External"/><Relationship Id="rId5" Type="http://schemas.openxmlformats.org/officeDocument/2006/relationships/hyperlink" Target="https://doi.org/10.1016/j.procs.2017.11.439" TargetMode="External"/><Relationship Id="rId90" Type="http://schemas.openxmlformats.org/officeDocument/2006/relationships/hyperlink" Target="https://www.matec-conferences.org/articles/matecconf/pdf/2017/35/matecconf_mse2017_12014.pdf" TargetMode="External"/><Relationship Id="rId95" Type="http://schemas.openxmlformats.org/officeDocument/2006/relationships/hyperlink" Target="https://doi.org/10.1051/matecconf/201712112003" TargetMode="External"/><Relationship Id="rId19" Type="http://schemas.openxmlformats.org/officeDocument/2006/relationships/hyperlink" Target="https://www.scientific.net/AMM.808.60%20-%20INDEXATA%202015" TargetMode="External"/><Relationship Id="rId14" Type="http://schemas.openxmlformats.org/officeDocument/2006/relationships/hyperlink" Target="https://doi.org/10.1051/matecconf/201712101008" TargetMode="External"/><Relationship Id="rId22" Type="http://schemas.openxmlformats.org/officeDocument/2006/relationships/hyperlink" Target="https://www.matec-conferences.org/articles/matecconf/abs/2017/26/matecconf_imane2017_09013/matecconf_imane2017_09013.html" TargetMode="External"/><Relationship Id="rId27" Type="http://schemas.openxmlformats.org/officeDocument/2006/relationships/hyperlink" Target="http://www.sgem.org/" TargetMode="External"/><Relationship Id="rId30" Type="http://schemas.openxmlformats.org/officeDocument/2006/relationships/hyperlink" Target="https://www.matec-conferences.org/articles/matecconf/abs/2017/26/matecconf_imane2017_09013/matecconf_imane2017_09013.html" TargetMode="External"/><Relationship Id="rId35" Type="http://schemas.openxmlformats.org/officeDocument/2006/relationships/hyperlink" Target="http://conferences.ulbsibiu.ro/brcebe/" TargetMode="External"/><Relationship Id="rId43" Type="http://schemas.openxmlformats.org/officeDocument/2006/relationships/hyperlink" Target="https://library.iated.org/view/POPESCU2017STU2" TargetMode="External"/><Relationship Id="rId48" Type="http://schemas.openxmlformats.org/officeDocument/2006/relationships/hyperlink" Target="https://library.iated.org/view/MORARU2017STU" TargetMode="External"/><Relationship Id="rId56" Type="http://schemas.openxmlformats.org/officeDocument/2006/relationships/hyperlink" Target="http://dx.doi.org/10.21125/inted.2016" TargetMode="External"/><Relationship Id="rId64" Type="http://schemas.openxmlformats.org/officeDocument/2006/relationships/hyperlink" Target="https://doi.org/10.1515/cplbu-2017-0052" TargetMode="External"/><Relationship Id="rId69" Type="http://schemas.openxmlformats.org/officeDocument/2006/relationships/hyperlink" Target="http://tinyurl.com/ecism2017" TargetMode="External"/><Relationship Id="rId77" Type="http://schemas.openxmlformats.org/officeDocument/2006/relationships/hyperlink" Target="https://www.scopus.com/record/display.uri?eid=2-s2.0-85026777021&amp;origin=resultslist&amp;zone=contextBox" TargetMode="External"/><Relationship Id="rId100" Type="http://schemas.openxmlformats.org/officeDocument/2006/relationships/hyperlink" Target="https://doi.org/10.1051/matecconf/201712109005" TargetMode="External"/><Relationship Id="rId105" Type="http://schemas.openxmlformats.org/officeDocument/2006/relationships/hyperlink" Target="https://www.matec-conferences.org/articles/matecconf/abs/2017/35/matecconf_mse2017_10002/matecconf_mse2017_10002.html" TargetMode="External"/><Relationship Id="rId113" Type="http://schemas.openxmlformats.org/officeDocument/2006/relationships/hyperlink" Target="http://conferences.ulbsibiu.ro/mse/2017/index.htm" TargetMode="External"/><Relationship Id="rId118" Type="http://schemas.openxmlformats.org/officeDocument/2006/relationships/hyperlink" Target="https://apps.webofknowledge.com/full_record.do?product=WOS&amp;search_mode=GeneralSearch&amp;qid=2&amp;SID=E6RhT1MGn9SoGAbX4Et&amp;page=1&amp;doc=2" TargetMode="External"/><Relationship Id="rId126" Type="http://schemas.openxmlformats.org/officeDocument/2006/relationships/hyperlink" Target="https://www.matec-conferences.org/articles/matecconf/abs/2017/35/matecconf_mse2017_04004/matecconf_mse2017_04004.html" TargetMode="External"/><Relationship Id="rId8" Type="http://schemas.openxmlformats.org/officeDocument/2006/relationships/hyperlink" Target="https://doi.org/10.1051/matecconf/201712103008" TargetMode="External"/><Relationship Id="rId51" Type="http://schemas.openxmlformats.org/officeDocument/2006/relationships/hyperlink" Target="http://dx.doi.org/10.21125/inted.2016" TargetMode="External"/><Relationship Id="rId72" Type="http://schemas.openxmlformats.org/officeDocument/2006/relationships/hyperlink" Target="https://doi.org/10.1515/cplbu-2017-0008" TargetMode="External"/><Relationship Id="rId80" Type="http://schemas.openxmlformats.org/officeDocument/2006/relationships/hyperlink" Target="https://doi.org/10.1051/matecconf/201712105008" TargetMode="External"/><Relationship Id="rId85" Type="http://schemas.openxmlformats.org/officeDocument/2006/relationships/hyperlink" Target="https://www.matec-conferences.org/articles/matecconf/pdf/2017/35/matecconf_mse2017_07013.pdf" TargetMode="External"/><Relationship Id="rId93" Type="http://schemas.openxmlformats.org/officeDocument/2006/relationships/hyperlink" Target="https://www.matec-conferences.org/articles/matecconf/abs/2017/35/matecconf_mse2017_06005/matecconf_mse2017_06005.html" TargetMode="External"/><Relationship Id="rId98" Type="http://schemas.openxmlformats.org/officeDocument/2006/relationships/hyperlink" Target="https://doi.org/10.1051/matecconf/201712112007" TargetMode="External"/><Relationship Id="rId121" Type="http://schemas.openxmlformats.org/officeDocument/2006/relationships/hyperlink" Target="https://www.matec-conferences.org/articles/matecconf/pdf/2017/51/matecconf_mtem2017_06006.pdf" TargetMode="External"/><Relationship Id="rId3" Type="http://schemas.openxmlformats.org/officeDocument/2006/relationships/hyperlink" Target="http://apps.webofknowledge.com/full_record.do?product=WOS&amp;search_mode=AuthorFinder&amp;qid=3&amp;SID=E6kD7boRw3mdcGUXUbF&amp;page=1&amp;doc=8&amp;cacheurlFromRightClick=no;" TargetMode="External"/><Relationship Id="rId12" Type="http://schemas.openxmlformats.org/officeDocument/2006/relationships/hyperlink" Target="https://www.scopus.com/record/display.uri?eid=2-s2.0-85028386464&amp;origin=resultslist&amp;sort=plf-f&amp;src=s&amp;st1=matran&amp;st2=&amp;sid=7c264861b79c358a51341032e0e1465f&amp;sot=b&amp;sdt=b&amp;sl=19&amp;s=AUTHOR-NAME%28matran%29&amp;relpos=5&amp;citeCnt=0&amp;searchTerm=" TargetMode="External"/><Relationship Id="rId17" Type="http://schemas.openxmlformats.org/officeDocument/2006/relationships/hyperlink" Target="https://doi.org/10.1051/matecconf/201711204012" TargetMode="External"/><Relationship Id="rId25" Type="http://schemas.openxmlformats.org/officeDocument/2006/relationships/hyperlink" Target="http://www.sgem.org/" TargetMode="External"/><Relationship Id="rId33" Type="http://schemas.openxmlformats.org/officeDocument/2006/relationships/hyperlink" Target="https://doi.org/10.1051/matecconf/201711204012" TargetMode="External"/><Relationship Id="rId38" Type="http://schemas.openxmlformats.org/officeDocument/2006/relationships/hyperlink" Target="http://dx.doi.org/10.21125/inted.2016" TargetMode="External"/><Relationship Id="rId46" Type="http://schemas.openxmlformats.org/officeDocument/2006/relationships/hyperlink" Target="http://dx.doi.org/10.21125/edulearn.2017.1216" TargetMode="External"/><Relationship Id="rId59" Type="http://schemas.openxmlformats.org/officeDocument/2006/relationships/hyperlink" Target="http://conferences.ulbsibiu.ro/brcebe/program.php" TargetMode="External"/><Relationship Id="rId67" Type="http://schemas.openxmlformats.org/officeDocument/2006/relationships/hyperlink" Target="https://doi.org/10.1515/cplbu-2017-0019" TargetMode="External"/><Relationship Id="rId103" Type="http://schemas.openxmlformats.org/officeDocument/2006/relationships/hyperlink" Target="https://doi.org/10.1051/matecconf/201712107009" TargetMode="External"/><Relationship Id="rId108" Type="http://schemas.openxmlformats.org/officeDocument/2006/relationships/hyperlink" Target="https://www.scopus.com/record/display.uri?eid=2-s2.0-85028400229&amp;origin=resultslist&amp;sort=plf-f&amp;src=s&amp;sid=d1a261eaea79b22835a66634430cdc7f&amp;sot=autdocs&amp;sdt=autdocs&amp;sl=17&amp;s=AU-ID%286603962993%29&amp;relpos=0&amp;citeCnt=0&amp;searchTerm=" TargetMode="External"/><Relationship Id="rId116" Type="http://schemas.openxmlformats.org/officeDocument/2006/relationships/hyperlink" Target="http://iopscience.iop.org/article/10.1088/1757-899X/227/1/012094/meta" TargetMode="External"/><Relationship Id="rId124" Type="http://schemas.openxmlformats.org/officeDocument/2006/relationships/hyperlink" Target="https://www.matec-conferences.org/articles/matecconf/abs/2017/35/matecconf_mse2017_04004/matecconf_mse2017_04004.html" TargetMode="External"/><Relationship Id="rId129" Type="http://schemas.openxmlformats.org/officeDocument/2006/relationships/hyperlink" Target="https://doi.org/10.1051/matecconf/201712104004" TargetMode="External"/><Relationship Id="rId20" Type="http://schemas.openxmlformats.org/officeDocument/2006/relationships/hyperlink" Target="https://www.matec-conferences.org/articles/matecconf/abs/2017/26/matecconf_imane2017_04012/matecconf_imane2017_04012.html" TargetMode="External"/><Relationship Id="rId41" Type="http://schemas.openxmlformats.org/officeDocument/2006/relationships/hyperlink" Target="http://dx.doi.org/10.21125/inted.2016" TargetMode="External"/><Relationship Id="rId54" Type="http://schemas.openxmlformats.org/officeDocument/2006/relationships/hyperlink" Target="https://library.iated.org/view/MORARU2017QUA" TargetMode="External"/><Relationship Id="rId62" Type="http://schemas.openxmlformats.org/officeDocument/2006/relationships/hyperlink" Target="http://conferences.ulbsibiu.ro/brcebe/program.php" TargetMode="External"/><Relationship Id="rId70" Type="http://schemas.openxmlformats.org/officeDocument/2006/relationships/hyperlink" Target="http://conferinta.management.ase.ro/?page_id=34" TargetMode="External"/><Relationship Id="rId75" Type="http://schemas.openxmlformats.org/officeDocument/2006/relationships/hyperlink" Target="https://link.springer.com/chapter/10.1007/978-3-319-62407-5_39" TargetMode="External"/><Relationship Id="rId83" Type="http://schemas.openxmlformats.org/officeDocument/2006/relationships/hyperlink" Target="https://doi.org/10.1051/matecconf/201712107003" TargetMode="External"/><Relationship Id="rId88" Type="http://schemas.openxmlformats.org/officeDocument/2006/relationships/hyperlink" Target="https://www.matec-conferences.org/articles/matecconf/abs/2017/35/matecconf_mse2017_03009/matecconf_mse2017_03009.html" TargetMode="External"/><Relationship Id="rId91" Type="http://schemas.openxmlformats.org/officeDocument/2006/relationships/hyperlink" Target="https://doi.org/10.1051/matecconf/201712106001" TargetMode="External"/><Relationship Id="rId96" Type="http://schemas.openxmlformats.org/officeDocument/2006/relationships/hyperlink" Target="https://doi.org/10.1051/matecconf/201712112007" TargetMode="External"/><Relationship Id="rId111" Type="http://schemas.openxmlformats.org/officeDocument/2006/relationships/hyperlink" Target="https://doi.org/10.1051/matecconf/201712102002" TargetMode="External"/><Relationship Id="rId132" Type="http://schemas.openxmlformats.org/officeDocument/2006/relationships/drawing" Target="../drawings/drawing1.xml"/><Relationship Id="rId1" Type="http://schemas.openxmlformats.org/officeDocument/2006/relationships/hyperlink" Target="http://apps.webofknowledge.com/full_record.do?product=WOS&amp;search_mode=AuthorFinder&amp;qid=3&amp;SID=E6kD7boRw3mdcGUXUbF&amp;page=1&amp;doc=8&amp;cacheurlFromRightClick=no;" TargetMode="External"/><Relationship Id="rId6" Type="http://schemas.openxmlformats.org/officeDocument/2006/relationships/hyperlink" Target="https://doi.org/10.1051/matecconf/201712103008" TargetMode="External"/><Relationship Id="rId15" Type="http://schemas.openxmlformats.org/officeDocument/2006/relationships/hyperlink" Target="http://conferences.ulbsibiu.ro/mse/2017/index.htm" TargetMode="External"/><Relationship Id="rId23" Type="http://schemas.openxmlformats.org/officeDocument/2006/relationships/hyperlink" Target="https://doi.org/10.1051/matecconf/201711209013" TargetMode="External"/><Relationship Id="rId28" Type="http://schemas.openxmlformats.org/officeDocument/2006/relationships/hyperlink" Target="https://www.matec-conferences.org/articles/matecconf/abs/2017/26/matecconf_imane2017_04012/matecconf_imane2017_04012.html" TargetMode="External"/><Relationship Id="rId36" Type="http://schemas.openxmlformats.org/officeDocument/2006/relationships/hyperlink" Target="https://doi.org/10.1515/cplbu-2017-0008" TargetMode="External"/><Relationship Id="rId49" Type="http://schemas.openxmlformats.org/officeDocument/2006/relationships/hyperlink" Target="https://www.matec-conferences.org/articles/matecconf/abs/2017/26/matecconf_imane2017_09013/matecconf_imane2017_09013.html" TargetMode="External"/><Relationship Id="rId57" Type="http://schemas.openxmlformats.org/officeDocument/2006/relationships/hyperlink" Target="https://library.iated.org/view/POPESCU2017STU" TargetMode="External"/><Relationship Id="rId106" Type="http://schemas.openxmlformats.org/officeDocument/2006/relationships/hyperlink" Target="https://doi.org/10.1051/matecconf/201712109005" TargetMode="External"/><Relationship Id="rId114" Type="http://schemas.openxmlformats.org/officeDocument/2006/relationships/hyperlink" Target="https://doi.org/10.1051/matecconf/201712102004" TargetMode="External"/><Relationship Id="rId119" Type="http://schemas.openxmlformats.org/officeDocument/2006/relationships/hyperlink" Target="https://apps.webofknowledge.com/full_record.do?product=WOS&amp;search_mode=GeneralSearch&amp;qid=2&amp;SID=E6RhT1MGn9SoGAbX4Et&amp;page=1&amp;doc=3" TargetMode="External"/><Relationship Id="rId127" Type="http://schemas.openxmlformats.org/officeDocument/2006/relationships/hyperlink" Target="https://doi.org/10.1051/matecconf/201712104004" TargetMode="External"/><Relationship Id="rId10" Type="http://schemas.openxmlformats.org/officeDocument/2006/relationships/hyperlink" Target="http://conferences.ulbsibiu.ro/mse/2017/index.htm" TargetMode="External"/><Relationship Id="rId31" Type="http://schemas.openxmlformats.org/officeDocument/2006/relationships/hyperlink" Target="https://doi.org/10.1051/matecconf/201711209013" TargetMode="External"/><Relationship Id="rId44" Type="http://schemas.openxmlformats.org/officeDocument/2006/relationships/hyperlink" Target="https://sgemworld.at/ssgemlib/spip.php?article4492&amp;lang=en" TargetMode="External"/><Relationship Id="rId52" Type="http://schemas.openxmlformats.org/officeDocument/2006/relationships/hyperlink" Target="http://dx.doi.org/10.21125/edulearn.2016" TargetMode="External"/><Relationship Id="rId60" Type="http://schemas.openxmlformats.org/officeDocument/2006/relationships/hyperlink" Target="http://conferences.ulbsibiu.ro/brcebe/program.php" TargetMode="External"/><Relationship Id="rId65" Type="http://schemas.openxmlformats.org/officeDocument/2006/relationships/hyperlink" Target="http://iopscience.iop.org/article/10.1088/1757-899X/209/1/012081;" TargetMode="External"/><Relationship Id="rId73" Type="http://schemas.openxmlformats.org/officeDocument/2006/relationships/hyperlink" Target="http://apps.webofknowledge.com/full_record.do?product=WOS&amp;search_mode=GeneralSearch&amp;qid=5&amp;SID=E1UvvDYXbSGN6TkDVaE&amp;page=1&amp;doc=6&amp;cacheurlFromRightClick=no" TargetMode="External"/><Relationship Id="rId78" Type="http://schemas.openxmlformats.org/officeDocument/2006/relationships/hyperlink" Target="http://www.zbw.eu/econis-archiv/bitstream/handle/11159/965/Book_of_Proceedings_esdWarsaw_2017_Online.pdf?sequence=1" TargetMode="External"/><Relationship Id="rId81" Type="http://schemas.openxmlformats.org/officeDocument/2006/relationships/hyperlink" Target="https://www.matec-conferences.org/articles/matecconf/pdf/2017/35/matecconf_mse2017_05008.pdf" TargetMode="External"/><Relationship Id="rId86" Type="http://schemas.openxmlformats.org/officeDocument/2006/relationships/hyperlink" Target="http://conferences.ulbsibiu.ro/mse/2017/index.htm" TargetMode="External"/><Relationship Id="rId94" Type="http://schemas.openxmlformats.org/officeDocument/2006/relationships/hyperlink" Target="https://www.matec-conferences.org/articles/matecconf/abs/2017/35/matecconf_mse2017_06007/matecconf_mse2017_06007.html" TargetMode="External"/><Relationship Id="rId99" Type="http://schemas.openxmlformats.org/officeDocument/2006/relationships/hyperlink" Target="https://www.matec-conferences.org/articles/matecconf/abs/2017/35/matecconf_mse2017_10002/matecconf_mse2017_10002.html" TargetMode="External"/><Relationship Id="rId101" Type="http://schemas.openxmlformats.org/officeDocument/2006/relationships/hyperlink" Target="https://doi.org/10.1051/matecconf/201712110002" TargetMode="External"/><Relationship Id="rId122" Type="http://schemas.openxmlformats.org/officeDocument/2006/relationships/hyperlink" Target="https://www.scientific.net/AMM.808.60%20-%20INDEXATA%202015" TargetMode="External"/><Relationship Id="rId130" Type="http://schemas.openxmlformats.org/officeDocument/2006/relationships/hyperlink" Target="https://www.matec-conferences.org/articles/matecconf/abs/2017/35/matecconf_mse2017_04004/matecconf_mse2017_04004.html" TargetMode="External"/><Relationship Id="rId4" Type="http://schemas.openxmlformats.org/officeDocument/2006/relationships/hyperlink" Target="https://doi.org/10.1051/matecconf/201711206004" TargetMode="External"/><Relationship Id="rId9" Type="http://schemas.openxmlformats.org/officeDocument/2006/relationships/hyperlink" Target="https://doi.org/10.1051/matecconf/201712103008" TargetMode="External"/><Relationship Id="rId13" Type="http://schemas.openxmlformats.org/officeDocument/2006/relationships/hyperlink" Target="https://doi.org/10.1051/matecconf/201712101008" TargetMode="External"/><Relationship Id="rId18" Type="http://schemas.openxmlformats.org/officeDocument/2006/relationships/hyperlink" Target="https://www.matec-conferences.org/articles/matecconf/pdf/2017/51/matecconf_mtem2017_06006.pdf" TargetMode="External"/><Relationship Id="rId39" Type="http://schemas.openxmlformats.org/officeDocument/2006/relationships/hyperlink" Target="https://library.iated.org/view/MORARU2017QUA" TargetMode="External"/><Relationship Id="rId109" Type="http://schemas.openxmlformats.org/officeDocument/2006/relationships/hyperlink" Target="https://www.scopus.com/record/display.uri?eid=2-s2.0-85028425460&amp;origin=resultslist&amp;sort=plf-f&amp;src=s&amp;sid=d1a261eaea79b22835a66634430cdc7f&amp;sot=autdocs&amp;sdt=autdocs&amp;sl=17&amp;s=AU-ID%286603962993%29&amp;relpos=1&amp;citeCnt=0&amp;searchTerm=" TargetMode="External"/><Relationship Id="rId34" Type="http://schemas.openxmlformats.org/officeDocument/2006/relationships/hyperlink" Target="http://conferences.ulbsibiu.ro/brcebe/" TargetMode="External"/><Relationship Id="rId50" Type="http://schemas.openxmlformats.org/officeDocument/2006/relationships/hyperlink" Target="https://doi.org/10.1051/matecconf/201711209013" TargetMode="External"/><Relationship Id="rId55" Type="http://schemas.openxmlformats.org/officeDocument/2006/relationships/hyperlink" Target="https://library.iated.org/view/MORARU2017ANE" TargetMode="External"/><Relationship Id="rId76" Type="http://schemas.openxmlformats.org/officeDocument/2006/relationships/hyperlink" Target="https://doi.org/10.1007/978-3-319-62407-5_39" TargetMode="External"/><Relationship Id="rId97" Type="http://schemas.openxmlformats.org/officeDocument/2006/relationships/hyperlink" Target="https://doi.org/10.1051/matecconf/201712112003" TargetMode="External"/><Relationship Id="rId104" Type="http://schemas.openxmlformats.org/officeDocument/2006/relationships/hyperlink" Target="https://doi.org/10.1051/matecconf/201712107010" TargetMode="External"/><Relationship Id="rId120" Type="http://schemas.openxmlformats.org/officeDocument/2006/relationships/hyperlink" Target="http://conferinte.ulbsibiu.ro/brcebe/" TargetMode="External"/><Relationship Id="rId125" Type="http://schemas.openxmlformats.org/officeDocument/2006/relationships/hyperlink" Target="https://doi.org/10.1051/matecconf/201712104004" TargetMode="External"/><Relationship Id="rId7" Type="http://schemas.openxmlformats.org/officeDocument/2006/relationships/hyperlink" Target="https://doi.org/10.1051/matecconf/201712103008" TargetMode="External"/><Relationship Id="rId71" Type="http://schemas.openxmlformats.org/officeDocument/2006/relationships/hyperlink" Target="http://www.academic-bookshop.com/ourshop/prod_6218560-ECISM-2017-PDF-Proceedings-of-the-11th-European-Conference-on-Information-Systems-Management.html" TargetMode="External"/><Relationship Id="rId92" Type="http://schemas.openxmlformats.org/officeDocument/2006/relationships/hyperlink" Target="https://doi.org/10.1051/matecconf/201712106001" TargetMode="External"/><Relationship Id="rId2" Type="http://schemas.openxmlformats.org/officeDocument/2006/relationships/hyperlink" Target="https://www.scopus.com/record/display.uri?eid=2-s2.0-85020808054&amp;origin=resultslist&amp;sort=plf-f&amp;src=s&amp;sid=5c533ac0800b7d7d5610c502f3715c48&amp;sot=autdocs&amp;sdt=autdocs&amp;sl=18&amp;s=AU-ID%2856271755600%29&amp;relpos=1&amp;citeCnt=1&amp;searchTerm=" TargetMode="External"/><Relationship Id="rId29" Type="http://schemas.openxmlformats.org/officeDocument/2006/relationships/hyperlink" Target="https://doi.org/10.1051/matecconf/201711204012" TargetMode="External"/><Relationship Id="rId24" Type="http://schemas.openxmlformats.org/officeDocument/2006/relationships/hyperlink" Target="https://doi.org/10.5593/sgem2017/14" TargetMode="External"/><Relationship Id="rId40" Type="http://schemas.openxmlformats.org/officeDocument/2006/relationships/hyperlink" Target="https://library.iated.org/view/MORARU2017ANE" TargetMode="External"/><Relationship Id="rId45" Type="http://schemas.openxmlformats.org/officeDocument/2006/relationships/hyperlink" Target="http://dx.doi.org/10.21125/edulearn.2017.1216" TargetMode="External"/><Relationship Id="rId66" Type="http://schemas.openxmlformats.org/officeDocument/2006/relationships/hyperlink" Target="https://www.degruyter.com/view/j/cplbu.2017.3.issue-1/cplbu-2017-0019/cplbu-2017-0019.xml?format=INT" TargetMode="External"/><Relationship Id="rId87" Type="http://schemas.openxmlformats.org/officeDocument/2006/relationships/hyperlink" Target="http://conferences.ulbsibiu.ro/mse/2017/index.htm" TargetMode="External"/><Relationship Id="rId110" Type="http://schemas.openxmlformats.org/officeDocument/2006/relationships/hyperlink" Target="https://doi.org/10.1051/matecconf/201712111002" TargetMode="External"/><Relationship Id="rId115" Type="http://schemas.openxmlformats.org/officeDocument/2006/relationships/hyperlink" Target="http://conferinte.ulbsibiu.ro/brcebe/" TargetMode="External"/><Relationship Id="rId131" Type="http://schemas.openxmlformats.org/officeDocument/2006/relationships/printerSettings" Target="../printerSettings/printerSettings5.bin"/><Relationship Id="rId61" Type="http://schemas.openxmlformats.org/officeDocument/2006/relationships/hyperlink" Target="https://doi.org/10.1515/cplbu-2017-0052" TargetMode="External"/><Relationship Id="rId82" Type="http://schemas.openxmlformats.org/officeDocument/2006/relationships/hyperlink" Target="http://conferences.ulbsibiu.ro/mse/2017/index.htm"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revtn.ro/archives.htm" TargetMode="External"/><Relationship Id="rId13" Type="http://schemas.openxmlformats.org/officeDocument/2006/relationships/hyperlink" Target="http://www.utgjiu.ro/revista/?s=ing" TargetMode="External"/><Relationship Id="rId18" Type="http://schemas.openxmlformats.org/officeDocument/2006/relationships/hyperlink" Target="http://www.rmee.org/abstracturi/66/08_Stud_Articol_393_2017_Cluj_2_Ionela%20Rotaru.pdf" TargetMode="External"/><Relationship Id="rId26" Type="http://schemas.openxmlformats.org/officeDocument/2006/relationships/hyperlink" Target="http://ijres.org/papers/Volume%205/Vol5-Iss8/Version-2/B5821521.pdf" TargetMode="External"/><Relationship Id="rId39" Type="http://schemas.openxmlformats.org/officeDocument/2006/relationships/hyperlink" Target="http://www.dline.info/jmpt/fulltext/v8n3/jmptv8n3_1.pdf" TargetMode="External"/><Relationship Id="rId3" Type="http://schemas.openxmlformats.org/officeDocument/2006/relationships/hyperlink" Target="http://stiintasiinginerie.ro/category/revista/2017/volumul-32/" TargetMode="External"/><Relationship Id="rId21" Type="http://schemas.openxmlformats.org/officeDocument/2006/relationships/hyperlink" Target="http://stiintasiinginerie.ro/wp-content/uploads/2017/05/30.-STUDIU-PRIVIND-%C3%8EMBUN%C4%82T%C4%82%C8%9AIREA-ACTIVIT%C4%82%C8%9AII-UNUI-CENTRU-DE-CERCETARE-Liliana-Georgeta-POPESCU-Gina-Maria-MORARU.pdf" TargetMode="External"/><Relationship Id="rId34" Type="http://schemas.openxmlformats.org/officeDocument/2006/relationships/hyperlink" Target="http://economice.ulbsibiu.ro/revista.economica/archive/69603ciora&amp;simion.pdf" TargetMode="External"/><Relationship Id="rId7" Type="http://schemas.openxmlformats.org/officeDocument/2006/relationships/hyperlink" Target="http://www.revtn.ro/pdf2-2017/1%20FINAL_Denes_Titu.pdf" TargetMode="External"/><Relationship Id="rId12" Type="http://schemas.openxmlformats.org/officeDocument/2006/relationships/hyperlink" Target="http://www.aes.bioflux.com.ro/docs/2017.56-63.pdf" TargetMode="External"/><Relationship Id="rId17" Type="http://schemas.openxmlformats.org/officeDocument/2006/relationships/hyperlink" Target="https://www.matec-conferences.org/articles/matecconf/abs/2017/35/matecconf_mse2017_10006/matecconf_mse2017_10006.html" TargetMode="External"/><Relationship Id="rId25" Type="http://schemas.openxmlformats.org/officeDocument/2006/relationships/hyperlink" Target="https://www.degruyter.com/view/j/aucts.2017.69.issue-1/aucts-2017-0008/aucts-2017-0008.xml" TargetMode="External"/><Relationship Id="rId33" Type="http://schemas.openxmlformats.org/officeDocument/2006/relationships/hyperlink" Target="https://www.matec-conferences.org/articles/matecconf/abs/2017/35/matecconf_mse2017_12016/matecconf_mse2017_12016.html" TargetMode="External"/><Relationship Id="rId38" Type="http://schemas.openxmlformats.org/officeDocument/2006/relationships/hyperlink" Target="https://www.degruyter.com/view/j/bsaft.2017.22.issue-2/bsaft-2017-0016/bsaft-2017-0016.xml?format=INT" TargetMode="External"/><Relationship Id="rId2" Type="http://schemas.openxmlformats.org/officeDocument/2006/relationships/hyperlink" Target="https://www.degruyter.com/downloadpdf/j/aucts.2017.69.issue-1/aucts-2017-0008/aucts-2017-0008.pdf" TargetMode="External"/><Relationship Id="rId16" Type="http://schemas.openxmlformats.org/officeDocument/2006/relationships/hyperlink" Target="http://stiintasiinginerie.ro/category/revista/2017/volumul-31/" TargetMode="External"/><Relationship Id="rId20" Type="http://schemas.openxmlformats.org/officeDocument/2006/relationships/hyperlink" Target="http://www.managementgeneral.ro/pdf/1_2017_9.pdf" TargetMode="External"/><Relationship Id="rId29" Type="http://schemas.openxmlformats.org/officeDocument/2006/relationships/hyperlink" Target="http://stiintasiinginerie.ro/wp-content/uploads/2017/05/30.-STUDIU-PRIVIND-%C3%8EMBUN%C4%82T%C4%82%C8%9AIREA-ACTIVIT%C4%82%C8%9AII-UNUI-CENTRU-DE-CERCETARE-Liliana-Georgeta-POPESCU-Gina-Maria-MORARU.pdf" TargetMode="External"/><Relationship Id="rId41" Type="http://schemas.openxmlformats.org/officeDocument/2006/relationships/printerSettings" Target="../printerSettings/printerSettings6.bin"/><Relationship Id="rId1" Type="http://schemas.openxmlformats.org/officeDocument/2006/relationships/hyperlink" Target="http://www.buletinulagir.agir.ro/articol.php?id=2928" TargetMode="External"/><Relationship Id="rId6" Type="http://schemas.openxmlformats.org/officeDocument/2006/relationships/hyperlink" Target="http://www.revtn.ro/archives.htm" TargetMode="External"/><Relationship Id="rId11" Type="http://schemas.openxmlformats.org/officeDocument/2006/relationships/hyperlink" Target="http://economice.ulbsibiu.ro/revista.economica/archive/69303fleischer.pdf" TargetMode="External"/><Relationship Id="rId24" Type="http://schemas.openxmlformats.org/officeDocument/2006/relationships/hyperlink" Target="https://doi.org/10.1051/matecconf/201712604011" TargetMode="External"/><Relationship Id="rId32" Type="http://schemas.openxmlformats.org/officeDocument/2006/relationships/hyperlink" Target="http://www.rmee.org/abstracturi/66/12_Stud_Articol_392_2017_Cluj_1_Ionela%20Rotaru.pdf" TargetMode="External"/><Relationship Id="rId37" Type="http://schemas.openxmlformats.org/officeDocument/2006/relationships/hyperlink" Target="http://www.aes.bioflux.com.ro/docs/2017.56-63.pdf" TargetMode="External"/><Relationship Id="rId40" Type="http://schemas.openxmlformats.org/officeDocument/2006/relationships/hyperlink" Target="https://econpapers.repec.org/article/popjournl/v_3a1_3ay_3a2017_3ai_3a2_3ap_3a61-70.htm" TargetMode="External"/><Relationship Id="rId5" Type="http://schemas.openxmlformats.org/officeDocument/2006/relationships/hyperlink" Target="http://www.aes.bioflux.com.ro/docs/2017.56-63.pdf" TargetMode="External"/><Relationship Id="rId15" Type="http://schemas.openxmlformats.org/officeDocument/2006/relationships/hyperlink" Target="http://stiintasiinginerie.ro/category/revista/2017/volumul-31/" TargetMode="External"/><Relationship Id="rId23" Type="http://schemas.openxmlformats.org/officeDocument/2006/relationships/hyperlink" Target="https://www.matec-conferences.org/articles/matecconf/pdf/2017/40/matecconf_imtoradea2017_04011.pdf" TargetMode="External"/><Relationship Id="rId28" Type="http://schemas.openxmlformats.org/officeDocument/2006/relationships/hyperlink" Target="http://www.aes.bioflux.com.ro/docs/2017.56-63.pdf" TargetMode="External"/><Relationship Id="rId36" Type="http://schemas.openxmlformats.org/officeDocument/2006/relationships/hyperlink" Target="https://www.matec-conferences.org/articles/matecconf/abs/2017/35/matecconf_mse2017_06007/matecconf_mse2017_06007.html" TargetMode="External"/><Relationship Id="rId10" Type="http://schemas.openxmlformats.org/officeDocument/2006/relationships/hyperlink" Target="http://economice.ulbsibiu.ro/revista.economica/archive/69206fleischer.pdf" TargetMode="External"/><Relationship Id="rId19" Type="http://schemas.openxmlformats.org/officeDocument/2006/relationships/hyperlink" Target="http://editurauniversuljuridic.ro/revista/revista-de-drept-public-2017-supliment-in-honorem-prof-ioan-santai" TargetMode="External"/><Relationship Id="rId31" Type="http://schemas.openxmlformats.org/officeDocument/2006/relationships/hyperlink" Target="http://www.rmee.org/abstracturi/66/08_Stud_Articol_393_2017_Cluj_2_Ionela%20Rotaru.pdf" TargetMode="External"/><Relationship Id="rId4" Type="http://schemas.openxmlformats.org/officeDocument/2006/relationships/hyperlink" Target="https://www.scopus.com/sourceid/21100316064?origin=recordpage" TargetMode="External"/><Relationship Id="rId9" Type="http://schemas.openxmlformats.org/officeDocument/2006/relationships/hyperlink" Target="http://www.utgjiu.ro/revista/?s=ing" TargetMode="External"/><Relationship Id="rId14" Type="http://schemas.openxmlformats.org/officeDocument/2006/relationships/hyperlink" Target="http://www.utgjiu.ro/revista/?s=ing" TargetMode="External"/><Relationship Id="rId22" Type="http://schemas.openxmlformats.org/officeDocument/2006/relationships/hyperlink" Target="http://stiintasiinginerie.ro/wp-content/uploads/2017/05/32-33.-STUDIU-PRIVIND-DEZVOLTAREA-%C3%8EN-RE%C5%A2EA-UNUI-PRODUS-NOU-%C3%8EN-DOMENIUL-SCULELOR-A%C5%9ECHIETOARE-Liliana-Georgeta-POPESCU-Gina-Maria-MORARU.pdf" TargetMode="External"/><Relationship Id="rId27" Type="http://schemas.openxmlformats.org/officeDocument/2006/relationships/hyperlink" Target="http://ijres.org/papers/Volume%205/Vol5-Iss8/Version-2/A5820107.pdf" TargetMode="External"/><Relationship Id="rId30" Type="http://schemas.openxmlformats.org/officeDocument/2006/relationships/hyperlink" Target="http://stiintasiinginerie.ro/category/revista/2017/volumul-32/" TargetMode="External"/><Relationship Id="rId35" Type="http://schemas.openxmlformats.org/officeDocument/2006/relationships/hyperlink" Target="http://webbut.unitbv.ro/bulletin/Series%20V/Contents_V_2_SI_2017.html"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link.springer.com/content/pdf/10.1007%2F978-3-319-63712-9.pdf" TargetMode="External"/><Relationship Id="rId1" Type="http://schemas.openxmlformats.org/officeDocument/2006/relationships/hyperlink" Target="https://www.researchgate.net/publication/318975900_The_Structural_and_Kinematical_Analyses_of_a_Wired_Robotic_Mechanism_with_Three_Degrees_of_Freedom"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biblioteca.ulbsibiu.ro:8080/liberty/opac/search.do?queryTerm=matran&amp;mode=BASIC&amp;operator=ADJ1&amp;includeNonPhysicalItems=true&amp;title=Title%20...%20enter%20here&amp;publicationYear=Year%20From&amp;yearTo=Year%20To&amp;catalogAuthors=Author%20...%20enter%20here&amp;publi"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www.matec-conferences.org/articles/matecconf/abs/2017/35/contents/contents.html" TargetMode="External"/><Relationship Id="rId2" Type="http://schemas.openxmlformats.org/officeDocument/2006/relationships/hyperlink" Target="http://apps.webofknowledge.com.am.e-nformation.ro/full_record.do?product=WOS&amp;search_mode=GeneralSearch&amp;qid=10&amp;SID=D19cy7sqlPxBr2ZjOWU&amp;page=1&amp;doc=1" TargetMode="External"/><Relationship Id="rId1" Type="http://schemas.openxmlformats.org/officeDocument/2006/relationships/hyperlink" Target="https://www.matec-conferences.org/articles/matecconf/abs/2017/35/contents/contents.html" TargetMode="External"/><Relationship Id="rId6" Type="http://schemas.openxmlformats.org/officeDocument/2006/relationships/printerSettings" Target="../printerSettings/printerSettings9.bin"/><Relationship Id="rId5" Type="http://schemas.openxmlformats.org/officeDocument/2006/relationships/hyperlink" Target="http://bcu.ulbsibiu.ro/conference2017/index.html" TargetMode="External"/><Relationship Id="rId4" Type="http://schemas.openxmlformats.org/officeDocument/2006/relationships/hyperlink" Target="https://www.matec-conferences.org/articles/matecconf/abs/2017/35/contents/contents.html"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AD114"/>
  <sheetViews>
    <sheetView tabSelected="1" topLeftCell="C80" zoomScale="60" zoomScaleNormal="60" workbookViewId="0">
      <selection activeCell="M80" sqref="M1:M1048576"/>
    </sheetView>
  </sheetViews>
  <sheetFormatPr defaultColWidth="9.109375" defaultRowHeight="15.6"/>
  <cols>
    <col min="1" max="1" width="12.33203125" style="657" customWidth="1"/>
    <col min="2" max="2" width="42.109375" style="657" customWidth="1"/>
    <col min="3" max="3" width="17.109375" style="657" customWidth="1"/>
    <col min="4" max="4" width="12.88671875" style="657" customWidth="1"/>
    <col min="5" max="5" width="13.5546875" style="657" customWidth="1"/>
    <col min="6" max="6" width="9.44140625" style="656" customWidth="1"/>
    <col min="7" max="7" width="9.44140625" style="657" customWidth="1"/>
    <col min="8" max="13" width="9.44140625" style="658" customWidth="1"/>
    <col min="14" max="14" width="11.109375" style="658" bestFit="1" customWidth="1"/>
    <col min="15" max="25" width="9.44140625" style="658" customWidth="1"/>
    <col min="26" max="26" width="12.109375" style="658" customWidth="1"/>
    <col min="27" max="16384" width="9.109375" style="658"/>
  </cols>
  <sheetData>
    <row r="1" spans="1:26" ht="24.75" customHeight="1">
      <c r="A1" s="652" t="s">
        <v>172</v>
      </c>
      <c r="B1" s="653" t="s">
        <v>4791</v>
      </c>
      <c r="C1" s="654"/>
      <c r="D1" s="655"/>
      <c r="E1" s="655"/>
    </row>
    <row r="2" spans="1:26" ht="108" hidden="1" customHeight="1">
      <c r="D2" s="659" t="s">
        <v>205</v>
      </c>
      <c r="E2" s="659" t="s">
        <v>173</v>
      </c>
      <c r="F2" s="660"/>
      <c r="G2" s="660"/>
      <c r="H2" s="660"/>
      <c r="I2" s="660"/>
      <c r="J2" s="661"/>
      <c r="K2" s="661" t="s">
        <v>206</v>
      </c>
      <c r="L2" s="661" t="s">
        <v>206</v>
      </c>
      <c r="M2" s="661" t="s">
        <v>206</v>
      </c>
      <c r="N2" s="661"/>
      <c r="O2" s="661"/>
      <c r="P2" s="661" t="s">
        <v>206</v>
      </c>
      <c r="Q2" s="661" t="s">
        <v>206</v>
      </c>
      <c r="R2" s="661" t="s">
        <v>206</v>
      </c>
      <c r="S2" s="661" t="s">
        <v>206</v>
      </c>
      <c r="T2" s="661" t="s">
        <v>206</v>
      </c>
      <c r="U2" s="661" t="s">
        <v>206</v>
      </c>
      <c r="V2" s="661"/>
      <c r="W2" s="661"/>
      <c r="X2" s="661" t="s">
        <v>206</v>
      </c>
      <c r="Y2" s="661" t="s">
        <v>206</v>
      </c>
    </row>
    <row r="3" spans="1:26" s="666" customFormat="1" ht="86.25" customHeight="1">
      <c r="A3" s="663" t="s">
        <v>174</v>
      </c>
      <c r="B3" s="664" t="s">
        <v>22</v>
      </c>
      <c r="C3" s="664" t="s">
        <v>25</v>
      </c>
      <c r="D3" s="664" t="s">
        <v>204</v>
      </c>
      <c r="E3" s="664" t="s">
        <v>175</v>
      </c>
      <c r="F3" s="664" t="s">
        <v>176</v>
      </c>
      <c r="G3" s="664" t="s">
        <v>177</v>
      </c>
      <c r="H3" s="664" t="s">
        <v>178</v>
      </c>
      <c r="I3" s="664" t="s">
        <v>179</v>
      </c>
      <c r="J3" s="664" t="s">
        <v>180</v>
      </c>
      <c r="K3" s="664" t="s">
        <v>181</v>
      </c>
      <c r="L3" s="664" t="s">
        <v>182</v>
      </c>
      <c r="M3" s="664" t="s">
        <v>183</v>
      </c>
      <c r="N3" s="664" t="s">
        <v>184</v>
      </c>
      <c r="O3" s="664" t="s">
        <v>185</v>
      </c>
      <c r="P3" s="664" t="s">
        <v>186</v>
      </c>
      <c r="Q3" s="664" t="s">
        <v>187</v>
      </c>
      <c r="R3" s="664" t="s">
        <v>188</v>
      </c>
      <c r="S3" s="664" t="s">
        <v>189</v>
      </c>
      <c r="T3" s="664" t="s">
        <v>190</v>
      </c>
      <c r="U3" s="664" t="s">
        <v>191</v>
      </c>
      <c r="V3" s="664" t="s">
        <v>192</v>
      </c>
      <c r="W3" s="664" t="s">
        <v>193</v>
      </c>
      <c r="X3" s="664" t="s">
        <v>194</v>
      </c>
      <c r="Y3" s="664" t="s">
        <v>195</v>
      </c>
      <c r="Z3" s="665" t="s">
        <v>196</v>
      </c>
    </row>
    <row r="4" spans="1:26">
      <c r="A4" s="636">
        <v>1</v>
      </c>
      <c r="B4" s="637" t="s">
        <v>213</v>
      </c>
      <c r="C4" s="637" t="s">
        <v>214</v>
      </c>
      <c r="D4" s="638" t="s">
        <v>215</v>
      </c>
      <c r="E4" s="638">
        <v>350</v>
      </c>
      <c r="F4" s="639"/>
      <c r="G4" s="639"/>
      <c r="H4" s="639"/>
      <c r="I4" s="639"/>
      <c r="J4" s="639"/>
      <c r="K4" s="639"/>
      <c r="L4" s="639">
        <v>200</v>
      </c>
      <c r="M4" s="639"/>
      <c r="N4" s="639"/>
      <c r="O4" s="639"/>
      <c r="P4" s="639"/>
      <c r="Q4" s="639"/>
      <c r="R4" s="639"/>
      <c r="S4" s="639"/>
      <c r="T4" s="639">
        <v>50</v>
      </c>
      <c r="U4" s="639"/>
      <c r="V4" s="639"/>
      <c r="W4" s="639"/>
      <c r="X4" s="639"/>
      <c r="Y4" s="639"/>
      <c r="Z4" s="667">
        <f>SUM(F4:Y4)</f>
        <v>250</v>
      </c>
    </row>
    <row r="5" spans="1:26">
      <c r="A5" s="636">
        <v>2</v>
      </c>
      <c r="B5" s="637" t="s">
        <v>226</v>
      </c>
      <c r="C5" s="637" t="s">
        <v>214</v>
      </c>
      <c r="D5" s="638" t="s">
        <v>227</v>
      </c>
      <c r="E5" s="638">
        <v>500</v>
      </c>
      <c r="F5" s="640"/>
      <c r="G5" s="640"/>
      <c r="H5" s="640">
        <v>50</v>
      </c>
      <c r="I5" s="640">
        <v>199.99</v>
      </c>
      <c r="J5" s="640">
        <v>52.5</v>
      </c>
      <c r="K5" s="640"/>
      <c r="L5" s="640"/>
      <c r="M5" s="640"/>
      <c r="N5" s="640">
        <v>170.05999999999997</v>
      </c>
      <c r="O5" s="640"/>
      <c r="P5" s="640"/>
      <c r="Q5" s="640"/>
      <c r="R5" s="640"/>
      <c r="S5" s="640"/>
      <c r="T5" s="640">
        <v>75</v>
      </c>
      <c r="U5" s="640"/>
      <c r="V5" s="640"/>
      <c r="W5" s="640">
        <v>150</v>
      </c>
      <c r="X5" s="640"/>
      <c r="Y5" s="640">
        <v>20</v>
      </c>
      <c r="Z5" s="667">
        <f t="shared" ref="Z5:Z31" si="0">SUM(F5:Y5)</f>
        <v>717.55</v>
      </c>
    </row>
    <row r="6" spans="1:26">
      <c r="A6" s="636">
        <v>3</v>
      </c>
      <c r="B6" s="637" t="s">
        <v>356</v>
      </c>
      <c r="C6" s="637" t="s">
        <v>214</v>
      </c>
      <c r="D6" s="638" t="s">
        <v>227</v>
      </c>
      <c r="E6" s="638">
        <v>500</v>
      </c>
      <c r="F6" s="640"/>
      <c r="G6" s="640"/>
      <c r="H6" s="640">
        <v>50</v>
      </c>
      <c r="I6" s="640">
        <v>283.33</v>
      </c>
      <c r="J6" s="640">
        <v>35</v>
      </c>
      <c r="K6" s="640"/>
      <c r="L6" s="640"/>
      <c r="M6" s="640"/>
      <c r="N6" s="640">
        <v>449.66</v>
      </c>
      <c r="O6" s="640"/>
      <c r="P6" s="640"/>
      <c r="Q6" s="640"/>
      <c r="R6" s="640"/>
      <c r="S6" s="640"/>
      <c r="T6" s="640">
        <v>100</v>
      </c>
      <c r="U6" s="640">
        <v>50</v>
      </c>
      <c r="V6" s="640"/>
      <c r="W6" s="640">
        <v>30</v>
      </c>
      <c r="X6" s="640"/>
      <c r="Y6" s="640">
        <v>40</v>
      </c>
      <c r="Z6" s="667">
        <f t="shared" si="0"/>
        <v>1037.99</v>
      </c>
    </row>
    <row r="7" spans="1:26">
      <c r="A7" s="636">
        <v>4</v>
      </c>
      <c r="B7" s="637" t="s">
        <v>357</v>
      </c>
      <c r="C7" s="637" t="s">
        <v>214</v>
      </c>
      <c r="D7" s="638" t="s">
        <v>227</v>
      </c>
      <c r="E7" s="638">
        <v>500</v>
      </c>
      <c r="F7" s="640">
        <v>1000</v>
      </c>
      <c r="G7" s="640">
        <v>100</v>
      </c>
      <c r="H7" s="640"/>
      <c r="I7" s="640"/>
      <c r="J7" s="640">
        <v>46.66</v>
      </c>
      <c r="K7" s="640"/>
      <c r="L7" s="640"/>
      <c r="M7" s="640"/>
      <c r="N7" s="640">
        <v>351.74</v>
      </c>
      <c r="O7" s="640"/>
      <c r="P7" s="640"/>
      <c r="Q7" s="640"/>
      <c r="R7" s="640"/>
      <c r="S7" s="640">
        <v>50</v>
      </c>
      <c r="T7" s="640">
        <v>125</v>
      </c>
      <c r="U7" s="640">
        <v>25</v>
      </c>
      <c r="V7" s="640"/>
      <c r="W7" s="640"/>
      <c r="X7" s="640"/>
      <c r="Y7" s="640">
        <v>40</v>
      </c>
      <c r="Z7" s="667">
        <f>SUM(F7:Y7)</f>
        <v>1738.4</v>
      </c>
    </row>
    <row r="8" spans="1:26">
      <c r="A8" s="636">
        <v>5</v>
      </c>
      <c r="B8" s="637" t="s">
        <v>595</v>
      </c>
      <c r="C8" s="637" t="s">
        <v>214</v>
      </c>
      <c r="D8" s="638" t="s">
        <v>596</v>
      </c>
      <c r="E8" s="638">
        <v>300</v>
      </c>
      <c r="F8" s="641"/>
      <c r="G8" s="641"/>
      <c r="H8" s="642"/>
      <c r="I8" s="642">
        <v>100</v>
      </c>
      <c r="J8" s="642"/>
      <c r="K8" s="642"/>
      <c r="L8" s="642"/>
      <c r="M8" s="642"/>
      <c r="N8" s="642"/>
      <c r="O8" s="642"/>
      <c r="P8" s="642"/>
      <c r="Q8" s="642"/>
      <c r="R8" s="642"/>
      <c r="S8" s="642"/>
      <c r="T8" s="642"/>
      <c r="U8" s="642"/>
      <c r="V8" s="642"/>
      <c r="W8" s="642"/>
      <c r="X8" s="642"/>
      <c r="Y8" s="642">
        <v>20</v>
      </c>
      <c r="Z8" s="667">
        <f t="shared" si="0"/>
        <v>120</v>
      </c>
    </row>
    <row r="9" spans="1:26">
      <c r="A9" s="636">
        <v>6</v>
      </c>
      <c r="B9" s="637" t="s">
        <v>602</v>
      </c>
      <c r="C9" s="637" t="s">
        <v>214</v>
      </c>
      <c r="D9" s="638" t="s">
        <v>603</v>
      </c>
      <c r="E9" s="638">
        <v>250</v>
      </c>
      <c r="F9" s="641"/>
      <c r="G9" s="641"/>
      <c r="H9" s="642"/>
      <c r="I9" s="642"/>
      <c r="J9" s="642">
        <v>70</v>
      </c>
      <c r="K9" s="642"/>
      <c r="L9" s="642">
        <v>300</v>
      </c>
      <c r="M9" s="642"/>
      <c r="N9" s="642"/>
      <c r="O9" s="642"/>
      <c r="P9" s="642"/>
      <c r="Q9" s="642"/>
      <c r="R9" s="642"/>
      <c r="S9" s="642"/>
      <c r="T9" s="642"/>
      <c r="U9" s="642"/>
      <c r="V9" s="642"/>
      <c r="W9" s="642"/>
      <c r="X9" s="642"/>
      <c r="Y9" s="642">
        <v>20</v>
      </c>
      <c r="Z9" s="667">
        <f t="shared" si="0"/>
        <v>390</v>
      </c>
    </row>
    <row r="10" spans="1:26" s="669" customFormat="1">
      <c r="A10" s="636">
        <v>7</v>
      </c>
      <c r="B10" s="637" t="s">
        <v>617</v>
      </c>
      <c r="C10" s="637" t="s">
        <v>214</v>
      </c>
      <c r="D10" s="638" t="s">
        <v>603</v>
      </c>
      <c r="E10" s="638">
        <v>250</v>
      </c>
      <c r="F10" s="640"/>
      <c r="G10" s="640"/>
      <c r="H10" s="640"/>
      <c r="I10" s="640">
        <v>50</v>
      </c>
      <c r="J10" s="640">
        <v>70</v>
      </c>
      <c r="K10" s="640"/>
      <c r="L10" s="640"/>
      <c r="M10" s="640"/>
      <c r="N10" s="640">
        <v>54.17</v>
      </c>
      <c r="O10" s="640"/>
      <c r="P10" s="640"/>
      <c r="Q10" s="640"/>
      <c r="R10" s="640"/>
      <c r="S10" s="640"/>
      <c r="T10" s="640">
        <v>50</v>
      </c>
      <c r="U10" s="640">
        <v>50</v>
      </c>
      <c r="V10" s="640"/>
      <c r="W10" s="640">
        <v>300</v>
      </c>
      <c r="X10" s="640"/>
      <c r="Y10" s="640">
        <v>20</v>
      </c>
      <c r="Z10" s="667">
        <f t="shared" si="0"/>
        <v>594.17000000000007</v>
      </c>
    </row>
    <row r="11" spans="1:26" s="669" customFormat="1">
      <c r="A11" s="636">
        <v>8</v>
      </c>
      <c r="B11" s="637" t="s">
        <v>618</v>
      </c>
      <c r="C11" s="637" t="s">
        <v>214</v>
      </c>
      <c r="D11" s="638" t="s">
        <v>603</v>
      </c>
      <c r="E11" s="638">
        <v>250</v>
      </c>
      <c r="F11" s="640"/>
      <c r="G11" s="640"/>
      <c r="H11" s="640">
        <v>50</v>
      </c>
      <c r="I11" s="640">
        <v>150</v>
      </c>
      <c r="J11" s="640">
        <v>52.5</v>
      </c>
      <c r="K11" s="640"/>
      <c r="L11" s="640">
        <v>200</v>
      </c>
      <c r="M11" s="640"/>
      <c r="N11" s="640">
        <v>100</v>
      </c>
      <c r="O11" s="640"/>
      <c r="P11" s="640"/>
      <c r="Q11" s="640"/>
      <c r="R11" s="640"/>
      <c r="S11" s="640"/>
      <c r="T11" s="640">
        <v>100</v>
      </c>
      <c r="U11" s="640">
        <v>50</v>
      </c>
      <c r="V11" s="640"/>
      <c r="W11" s="640"/>
      <c r="X11" s="640"/>
      <c r="Y11" s="640">
        <v>20</v>
      </c>
      <c r="Z11" s="667">
        <f t="shared" si="0"/>
        <v>722.5</v>
      </c>
    </row>
    <row r="12" spans="1:26">
      <c r="A12" s="636">
        <v>9</v>
      </c>
      <c r="B12" s="637" t="s">
        <v>619</v>
      </c>
      <c r="C12" s="637" t="s">
        <v>214</v>
      </c>
      <c r="D12" s="638" t="s">
        <v>603</v>
      </c>
      <c r="E12" s="638">
        <v>250</v>
      </c>
      <c r="F12" s="640"/>
      <c r="G12" s="643">
        <v>62.5</v>
      </c>
      <c r="H12" s="640">
        <v>66.67</v>
      </c>
      <c r="I12" s="640"/>
      <c r="J12" s="640">
        <v>70</v>
      </c>
      <c r="K12" s="640"/>
      <c r="L12" s="640">
        <v>263</v>
      </c>
      <c r="M12" s="640"/>
      <c r="N12" s="640"/>
      <c r="O12" s="640"/>
      <c r="P12" s="640"/>
      <c r="Q12" s="640"/>
      <c r="R12" s="640"/>
      <c r="S12" s="640"/>
      <c r="T12" s="640">
        <v>25</v>
      </c>
      <c r="U12" s="640">
        <v>50</v>
      </c>
      <c r="V12" s="640"/>
      <c r="W12" s="640"/>
      <c r="X12" s="640"/>
      <c r="Y12" s="640">
        <v>60</v>
      </c>
      <c r="Z12" s="667">
        <f t="shared" si="0"/>
        <v>597.17000000000007</v>
      </c>
    </row>
    <row r="13" spans="1:26">
      <c r="A13" s="636">
        <v>10</v>
      </c>
      <c r="B13" s="637" t="s">
        <v>620</v>
      </c>
      <c r="C13" s="637" t="s">
        <v>214</v>
      </c>
      <c r="D13" s="638" t="s">
        <v>603</v>
      </c>
      <c r="E13" s="638">
        <v>250</v>
      </c>
      <c r="F13" s="640"/>
      <c r="G13" s="640"/>
      <c r="H13" s="640"/>
      <c r="I13" s="640">
        <v>83.33</v>
      </c>
      <c r="J13" s="640">
        <v>116.66</v>
      </c>
      <c r="K13" s="640"/>
      <c r="L13" s="640"/>
      <c r="M13" s="640"/>
      <c r="N13" s="640">
        <v>108.33</v>
      </c>
      <c r="O13" s="640"/>
      <c r="P13" s="640"/>
      <c r="Q13" s="640"/>
      <c r="R13" s="640"/>
      <c r="S13" s="640"/>
      <c r="T13" s="640">
        <v>100</v>
      </c>
      <c r="U13" s="640">
        <v>50</v>
      </c>
      <c r="V13" s="640"/>
      <c r="W13" s="640">
        <v>120</v>
      </c>
      <c r="X13" s="640"/>
      <c r="Y13" s="640">
        <v>20</v>
      </c>
      <c r="Z13" s="667">
        <f t="shared" si="0"/>
        <v>598.31999999999994</v>
      </c>
    </row>
    <row r="14" spans="1:26">
      <c r="A14" s="636">
        <v>11</v>
      </c>
      <c r="B14" s="637" t="s">
        <v>621</v>
      </c>
      <c r="C14" s="637" t="s">
        <v>214</v>
      </c>
      <c r="D14" s="638" t="s">
        <v>603</v>
      </c>
      <c r="E14" s="638">
        <v>250</v>
      </c>
      <c r="F14" s="640"/>
      <c r="G14" s="640"/>
      <c r="H14" s="640">
        <v>66</v>
      </c>
      <c r="I14" s="640"/>
      <c r="J14" s="640">
        <v>35</v>
      </c>
      <c r="K14" s="640"/>
      <c r="L14" s="640">
        <v>263</v>
      </c>
      <c r="M14" s="640"/>
      <c r="N14" s="640">
        <v>53.75</v>
      </c>
      <c r="O14" s="640"/>
      <c r="P14" s="640"/>
      <c r="Q14" s="640"/>
      <c r="R14" s="640"/>
      <c r="S14" s="640"/>
      <c r="T14" s="640">
        <v>75</v>
      </c>
      <c r="U14" s="640">
        <v>50</v>
      </c>
      <c r="V14" s="640"/>
      <c r="W14" s="640"/>
      <c r="X14" s="640">
        <v>10</v>
      </c>
      <c r="Y14" s="640">
        <v>50</v>
      </c>
      <c r="Z14" s="667">
        <f t="shared" si="0"/>
        <v>602.75</v>
      </c>
    </row>
    <row r="15" spans="1:26">
      <c r="A15" s="636">
        <v>12</v>
      </c>
      <c r="B15" s="637" t="s">
        <v>622</v>
      </c>
      <c r="C15" s="637" t="s">
        <v>214</v>
      </c>
      <c r="D15" s="638" t="s">
        <v>603</v>
      </c>
      <c r="E15" s="638">
        <v>250</v>
      </c>
      <c r="F15" s="640"/>
      <c r="G15" s="640"/>
      <c r="H15" s="640"/>
      <c r="I15" s="640">
        <v>150</v>
      </c>
      <c r="J15" s="640">
        <v>140</v>
      </c>
      <c r="K15" s="640"/>
      <c r="L15" s="640"/>
      <c r="M15" s="640"/>
      <c r="N15" s="640">
        <v>27.5</v>
      </c>
      <c r="O15" s="640"/>
      <c r="P15" s="640"/>
      <c r="Q15" s="640"/>
      <c r="R15" s="640"/>
      <c r="S15" s="640"/>
      <c r="T15" s="640"/>
      <c r="U15" s="640">
        <v>50</v>
      </c>
      <c r="V15" s="640"/>
      <c r="W15" s="640">
        <v>30</v>
      </c>
      <c r="X15" s="640"/>
      <c r="Y15" s="640"/>
      <c r="Z15" s="667">
        <f t="shared" si="0"/>
        <v>397.5</v>
      </c>
    </row>
    <row r="16" spans="1:26" s="669" customFormat="1">
      <c r="A16" s="636">
        <v>13</v>
      </c>
      <c r="B16" s="637" t="s">
        <v>881</v>
      </c>
      <c r="C16" s="637" t="s">
        <v>214</v>
      </c>
      <c r="D16" s="638" t="s">
        <v>882</v>
      </c>
      <c r="E16" s="638">
        <v>250</v>
      </c>
      <c r="F16" s="639"/>
      <c r="G16" s="639"/>
      <c r="H16" s="639">
        <v>200</v>
      </c>
      <c r="I16" s="639"/>
      <c r="J16" s="639">
        <v>35</v>
      </c>
      <c r="K16" s="639"/>
      <c r="L16" s="639"/>
      <c r="M16" s="639"/>
      <c r="N16" s="639">
        <v>7.5</v>
      </c>
      <c r="O16" s="639"/>
      <c r="P16" s="639"/>
      <c r="Q16" s="639"/>
      <c r="R16" s="639"/>
      <c r="S16" s="639"/>
      <c r="T16" s="639">
        <v>75</v>
      </c>
      <c r="U16" s="639"/>
      <c r="V16" s="639"/>
      <c r="W16" s="639"/>
      <c r="X16" s="639"/>
      <c r="Y16" s="639"/>
      <c r="Z16" s="667">
        <f t="shared" si="0"/>
        <v>317.5</v>
      </c>
    </row>
    <row r="17" spans="1:26">
      <c r="A17" s="636">
        <v>14</v>
      </c>
      <c r="B17" s="637" t="s">
        <v>883</v>
      </c>
      <c r="C17" s="637" t="s">
        <v>214</v>
      </c>
      <c r="D17" s="638" t="s">
        <v>596</v>
      </c>
      <c r="E17" s="638">
        <v>300</v>
      </c>
      <c r="F17" s="639"/>
      <c r="G17" s="639"/>
      <c r="H17" s="639">
        <v>25</v>
      </c>
      <c r="I17" s="639">
        <v>16.66</v>
      </c>
      <c r="J17" s="639"/>
      <c r="K17" s="639">
        <v>135.33000000000001</v>
      </c>
      <c r="L17" s="639"/>
      <c r="M17" s="639"/>
      <c r="N17" s="639">
        <v>140.81</v>
      </c>
      <c r="O17" s="639"/>
      <c r="P17" s="639"/>
      <c r="Q17" s="639"/>
      <c r="R17" s="639"/>
      <c r="S17" s="639"/>
      <c r="T17" s="639"/>
      <c r="U17" s="639"/>
      <c r="V17" s="639"/>
      <c r="W17" s="639"/>
      <c r="X17" s="639"/>
      <c r="Y17" s="639">
        <v>20</v>
      </c>
      <c r="Z17" s="667">
        <f t="shared" si="0"/>
        <v>337.8</v>
      </c>
    </row>
    <row r="18" spans="1:26" s="669" customFormat="1">
      <c r="A18" s="636">
        <v>15</v>
      </c>
      <c r="B18" s="637" t="s">
        <v>884</v>
      </c>
      <c r="C18" s="637" t="s">
        <v>214</v>
      </c>
      <c r="D18" s="638" t="s">
        <v>882</v>
      </c>
      <c r="E18" s="638">
        <v>250</v>
      </c>
      <c r="F18" s="639"/>
      <c r="G18" s="639"/>
      <c r="H18" s="639"/>
      <c r="I18" s="639"/>
      <c r="J18" s="639"/>
      <c r="K18" s="639"/>
      <c r="L18" s="639"/>
      <c r="M18" s="639"/>
      <c r="N18" s="639"/>
      <c r="O18" s="639"/>
      <c r="P18" s="639"/>
      <c r="Q18" s="639"/>
      <c r="R18" s="639"/>
      <c r="S18" s="639"/>
      <c r="T18" s="639"/>
      <c r="U18" s="639"/>
      <c r="V18" s="639"/>
      <c r="W18" s="639">
        <v>50</v>
      </c>
      <c r="X18" s="639"/>
      <c r="Y18" s="639"/>
      <c r="Z18" s="667">
        <f t="shared" si="0"/>
        <v>50</v>
      </c>
    </row>
    <row r="19" spans="1:26" s="669" customFormat="1">
      <c r="A19" s="636">
        <v>16</v>
      </c>
      <c r="B19" s="637" t="s">
        <v>885</v>
      </c>
      <c r="C19" s="637" t="s">
        <v>214</v>
      </c>
      <c r="D19" s="638" t="s">
        <v>882</v>
      </c>
      <c r="E19" s="638">
        <v>250</v>
      </c>
      <c r="F19" s="639"/>
      <c r="G19" s="639"/>
      <c r="H19" s="639"/>
      <c r="I19" s="639"/>
      <c r="J19" s="639"/>
      <c r="K19" s="639"/>
      <c r="L19" s="639"/>
      <c r="M19" s="639"/>
      <c r="N19" s="639">
        <v>25</v>
      </c>
      <c r="O19" s="639"/>
      <c r="P19" s="639"/>
      <c r="Q19" s="639"/>
      <c r="R19" s="639"/>
      <c r="S19" s="639"/>
      <c r="T19" s="639"/>
      <c r="U19" s="639"/>
      <c r="V19" s="639"/>
      <c r="W19" s="639"/>
      <c r="X19" s="639"/>
      <c r="Y19" s="639"/>
      <c r="Z19" s="667">
        <f t="shared" si="0"/>
        <v>25</v>
      </c>
    </row>
    <row r="20" spans="1:26" s="669" customFormat="1">
      <c r="A20" s="636">
        <v>17</v>
      </c>
      <c r="B20" s="637" t="s">
        <v>886</v>
      </c>
      <c r="C20" s="637" t="s">
        <v>214</v>
      </c>
      <c r="D20" s="638" t="s">
        <v>882</v>
      </c>
      <c r="E20" s="638">
        <v>250</v>
      </c>
      <c r="F20" s="639"/>
      <c r="G20" s="639"/>
      <c r="H20" s="639"/>
      <c r="I20" s="639">
        <v>50</v>
      </c>
      <c r="J20" s="639"/>
      <c r="K20" s="639">
        <v>43.33</v>
      </c>
      <c r="L20" s="639">
        <v>300</v>
      </c>
      <c r="M20" s="639"/>
      <c r="N20" s="639"/>
      <c r="O20" s="639"/>
      <c r="P20" s="639"/>
      <c r="Q20" s="639"/>
      <c r="R20" s="639"/>
      <c r="S20" s="639"/>
      <c r="T20" s="639"/>
      <c r="U20" s="639"/>
      <c r="V20" s="639"/>
      <c r="W20" s="639"/>
      <c r="X20" s="639"/>
      <c r="Y20" s="639">
        <v>60</v>
      </c>
      <c r="Z20" s="667">
        <f t="shared" si="0"/>
        <v>453.33</v>
      </c>
    </row>
    <row r="21" spans="1:26" s="669" customFormat="1">
      <c r="A21" s="636">
        <v>18</v>
      </c>
      <c r="B21" s="637" t="s">
        <v>887</v>
      </c>
      <c r="C21" s="637" t="s">
        <v>214</v>
      </c>
      <c r="D21" s="638" t="s">
        <v>888</v>
      </c>
      <c r="E21" s="638">
        <v>350</v>
      </c>
      <c r="F21" s="639"/>
      <c r="G21" s="639"/>
      <c r="H21" s="639"/>
      <c r="I21" s="639"/>
      <c r="J21" s="639"/>
      <c r="K21" s="639"/>
      <c r="L21" s="639"/>
      <c r="M21" s="639"/>
      <c r="N21" s="639">
        <v>62.5</v>
      </c>
      <c r="O21" s="639"/>
      <c r="P21" s="639"/>
      <c r="Q21" s="639"/>
      <c r="R21" s="639"/>
      <c r="S21" s="639"/>
      <c r="T21" s="639">
        <v>50</v>
      </c>
      <c r="U21" s="639"/>
      <c r="V21" s="639"/>
      <c r="W21" s="639"/>
      <c r="X21" s="639"/>
      <c r="Y21" s="639"/>
      <c r="Z21" s="667">
        <f t="shared" si="0"/>
        <v>112.5</v>
      </c>
    </row>
    <row r="22" spans="1:26" s="669" customFormat="1">
      <c r="A22" s="636">
        <v>19</v>
      </c>
      <c r="B22" s="637" t="s">
        <v>889</v>
      </c>
      <c r="C22" s="637" t="s">
        <v>214</v>
      </c>
      <c r="D22" s="638" t="s">
        <v>882</v>
      </c>
      <c r="E22" s="638">
        <v>250</v>
      </c>
      <c r="F22" s="639"/>
      <c r="G22" s="639"/>
      <c r="H22" s="639"/>
      <c r="I22" s="639">
        <v>150</v>
      </c>
      <c r="J22" s="639"/>
      <c r="K22" s="639"/>
      <c r="L22" s="639"/>
      <c r="M22" s="639"/>
      <c r="N22" s="639">
        <v>108.32</v>
      </c>
      <c r="O22" s="639"/>
      <c r="P22" s="639"/>
      <c r="Q22" s="639"/>
      <c r="R22" s="639"/>
      <c r="S22" s="639"/>
      <c r="T22" s="639"/>
      <c r="U22" s="639"/>
      <c r="V22" s="639"/>
      <c r="W22" s="639"/>
      <c r="X22" s="639"/>
      <c r="Y22" s="639"/>
      <c r="Z22" s="667">
        <f t="shared" si="0"/>
        <v>258.32</v>
      </c>
    </row>
    <row r="23" spans="1:26" s="669" customFormat="1">
      <c r="A23" s="636">
        <v>20</v>
      </c>
      <c r="B23" s="637" t="s">
        <v>890</v>
      </c>
      <c r="C23" s="637" t="s">
        <v>214</v>
      </c>
      <c r="D23" s="638" t="s">
        <v>882</v>
      </c>
      <c r="E23" s="638">
        <v>250</v>
      </c>
      <c r="F23" s="639"/>
      <c r="G23" s="639">
        <v>500</v>
      </c>
      <c r="H23" s="639">
        <v>25</v>
      </c>
      <c r="I23" s="639">
        <v>20</v>
      </c>
      <c r="J23" s="639">
        <v>70</v>
      </c>
      <c r="K23" s="639">
        <v>135.33000000000001</v>
      </c>
      <c r="L23" s="639"/>
      <c r="M23" s="639"/>
      <c r="N23" s="639">
        <v>344.3</v>
      </c>
      <c r="O23" s="639"/>
      <c r="P23" s="639"/>
      <c r="Q23" s="639"/>
      <c r="R23" s="639"/>
      <c r="S23" s="639"/>
      <c r="T23" s="639">
        <v>50</v>
      </c>
      <c r="U23" s="639">
        <v>50</v>
      </c>
      <c r="V23" s="639"/>
      <c r="W23" s="639">
        <v>450</v>
      </c>
      <c r="X23" s="639"/>
      <c r="Y23" s="639">
        <v>40</v>
      </c>
      <c r="Z23" s="667">
        <f t="shared" si="0"/>
        <v>1684.63</v>
      </c>
    </row>
    <row r="24" spans="1:26" s="669" customFormat="1">
      <c r="A24" s="636">
        <v>21</v>
      </c>
      <c r="B24" s="637" t="s">
        <v>1054</v>
      </c>
      <c r="C24" s="637" t="s">
        <v>214</v>
      </c>
      <c r="D24" s="638" t="s">
        <v>596</v>
      </c>
      <c r="E24" s="638">
        <v>300</v>
      </c>
      <c r="F24" s="639"/>
      <c r="G24" s="639">
        <v>166.67</v>
      </c>
      <c r="H24" s="639"/>
      <c r="I24" s="639">
        <v>50</v>
      </c>
      <c r="J24" s="639">
        <v>326.64</v>
      </c>
      <c r="K24" s="639"/>
      <c r="L24" s="639">
        <v>105</v>
      </c>
      <c r="M24" s="639"/>
      <c r="N24" s="639">
        <v>12.5</v>
      </c>
      <c r="O24" s="639"/>
      <c r="P24" s="639"/>
      <c r="Q24" s="639"/>
      <c r="R24" s="639"/>
      <c r="S24" s="639"/>
      <c r="T24" s="639"/>
      <c r="U24" s="639">
        <v>50</v>
      </c>
      <c r="V24" s="639"/>
      <c r="W24" s="639"/>
      <c r="X24" s="639"/>
      <c r="Y24" s="639"/>
      <c r="Z24" s="667">
        <f t="shared" si="0"/>
        <v>710.81</v>
      </c>
    </row>
    <row r="25" spans="1:26" s="669" customFormat="1">
      <c r="A25" s="636">
        <v>22</v>
      </c>
      <c r="B25" s="637" t="s">
        <v>1055</v>
      </c>
      <c r="C25" s="637" t="s">
        <v>214</v>
      </c>
      <c r="D25" s="638" t="s">
        <v>215</v>
      </c>
      <c r="E25" s="638">
        <v>350</v>
      </c>
      <c r="F25" s="641"/>
      <c r="G25" s="641"/>
      <c r="H25" s="642"/>
      <c r="I25" s="642">
        <v>50</v>
      </c>
      <c r="J25" s="642"/>
      <c r="K25" s="642">
        <v>75.83</v>
      </c>
      <c r="L25" s="642"/>
      <c r="M25" s="642"/>
      <c r="N25" s="642"/>
      <c r="O25" s="642"/>
      <c r="P25" s="642"/>
      <c r="Q25" s="642"/>
      <c r="R25" s="642"/>
      <c r="S25" s="642"/>
      <c r="T25" s="642"/>
      <c r="U25" s="642"/>
      <c r="V25" s="642"/>
      <c r="W25" s="642"/>
      <c r="X25" s="642"/>
      <c r="Y25" s="642"/>
      <c r="Z25" s="667">
        <f t="shared" si="0"/>
        <v>125.83</v>
      </c>
    </row>
    <row r="26" spans="1:26" s="669" customFormat="1">
      <c r="A26" s="636">
        <v>23</v>
      </c>
      <c r="B26" s="637" t="s">
        <v>1023</v>
      </c>
      <c r="C26" s="637" t="s">
        <v>214</v>
      </c>
      <c r="D26" s="638" t="s">
        <v>1056</v>
      </c>
      <c r="E26" s="638">
        <v>250</v>
      </c>
      <c r="F26" s="641"/>
      <c r="G26" s="641"/>
      <c r="H26" s="641"/>
      <c r="I26" s="641"/>
      <c r="J26" s="641"/>
      <c r="K26" s="641"/>
      <c r="L26" s="641"/>
      <c r="M26" s="641"/>
      <c r="N26" s="642">
        <v>21.66</v>
      </c>
      <c r="O26" s="642"/>
      <c r="P26" s="642"/>
      <c r="Q26" s="642"/>
      <c r="R26" s="642"/>
      <c r="S26" s="642"/>
      <c r="T26" s="642"/>
      <c r="U26" s="642"/>
      <c r="V26" s="642"/>
      <c r="W26" s="642">
        <v>350</v>
      </c>
      <c r="X26" s="642"/>
      <c r="Y26" s="642"/>
      <c r="Z26" s="667">
        <f t="shared" si="0"/>
        <v>371.66</v>
      </c>
    </row>
    <row r="27" spans="1:26" s="669" customFormat="1">
      <c r="A27" s="636">
        <v>24</v>
      </c>
      <c r="B27" s="637" t="s">
        <v>1057</v>
      </c>
      <c r="C27" s="637" t="s">
        <v>214</v>
      </c>
      <c r="D27" s="638" t="s">
        <v>596</v>
      </c>
      <c r="E27" s="638">
        <v>300</v>
      </c>
      <c r="F27" s="641"/>
      <c r="G27" s="641"/>
      <c r="H27" s="641"/>
      <c r="I27" s="641"/>
      <c r="J27" s="641"/>
      <c r="K27" s="641"/>
      <c r="L27" s="641"/>
      <c r="M27" s="641"/>
      <c r="N27" s="642">
        <v>21.66</v>
      </c>
      <c r="O27" s="641"/>
      <c r="P27" s="641"/>
      <c r="Q27" s="641"/>
      <c r="R27" s="641"/>
      <c r="S27" s="641"/>
      <c r="T27" s="641"/>
      <c r="U27" s="641"/>
      <c r="V27" s="641"/>
      <c r="W27" s="641"/>
      <c r="X27" s="641"/>
      <c r="Y27" s="641"/>
      <c r="Z27" s="667">
        <f t="shared" si="0"/>
        <v>21.66</v>
      </c>
    </row>
    <row r="28" spans="1:26" s="669" customFormat="1">
      <c r="A28" s="636">
        <v>25</v>
      </c>
      <c r="B28" s="637" t="s">
        <v>1058</v>
      </c>
      <c r="C28" s="637" t="s">
        <v>214</v>
      </c>
      <c r="D28" s="638" t="s">
        <v>215</v>
      </c>
      <c r="E28" s="638">
        <v>350</v>
      </c>
      <c r="F28" s="641"/>
      <c r="G28" s="641"/>
      <c r="H28" s="641"/>
      <c r="I28" s="641"/>
      <c r="J28" s="641"/>
      <c r="K28" s="641"/>
      <c r="L28" s="641"/>
      <c r="M28" s="641"/>
      <c r="N28" s="641"/>
      <c r="O28" s="641"/>
      <c r="P28" s="641"/>
      <c r="Q28" s="641"/>
      <c r="R28" s="641"/>
      <c r="S28" s="641"/>
      <c r="T28" s="641"/>
      <c r="U28" s="641"/>
      <c r="V28" s="641"/>
      <c r="W28" s="641"/>
      <c r="X28" s="641"/>
      <c r="Y28" s="641"/>
      <c r="Z28" s="667">
        <f t="shared" si="0"/>
        <v>0</v>
      </c>
    </row>
    <row r="29" spans="1:26" s="669" customFormat="1">
      <c r="A29" s="636">
        <v>26</v>
      </c>
      <c r="B29" s="637" t="s">
        <v>1059</v>
      </c>
      <c r="C29" s="637" t="s">
        <v>214</v>
      </c>
      <c r="D29" s="638" t="s">
        <v>215</v>
      </c>
      <c r="E29" s="638">
        <v>350</v>
      </c>
      <c r="F29" s="641"/>
      <c r="G29" s="641"/>
      <c r="H29" s="641"/>
      <c r="I29" s="641"/>
      <c r="J29" s="641"/>
      <c r="K29" s="641"/>
      <c r="L29" s="641"/>
      <c r="M29" s="641"/>
      <c r="N29" s="641"/>
      <c r="O29" s="641"/>
      <c r="P29" s="641"/>
      <c r="Q29" s="641"/>
      <c r="R29" s="641"/>
      <c r="S29" s="641"/>
      <c r="T29" s="641"/>
      <c r="U29" s="641"/>
      <c r="V29" s="641"/>
      <c r="W29" s="641"/>
      <c r="X29" s="641"/>
      <c r="Y29" s="641"/>
      <c r="Z29" s="667">
        <f t="shared" si="0"/>
        <v>0</v>
      </c>
    </row>
    <row r="30" spans="1:26" s="669" customFormat="1">
      <c r="A30" s="636">
        <v>27</v>
      </c>
      <c r="B30" s="637" t="s">
        <v>1060</v>
      </c>
      <c r="C30" s="637" t="s">
        <v>214</v>
      </c>
      <c r="D30" s="638" t="s">
        <v>215</v>
      </c>
      <c r="E30" s="638">
        <v>350</v>
      </c>
      <c r="F30" s="641"/>
      <c r="G30" s="641"/>
      <c r="H30" s="641"/>
      <c r="I30" s="641"/>
      <c r="J30" s="641"/>
      <c r="K30" s="641"/>
      <c r="L30" s="642">
        <v>300</v>
      </c>
      <c r="M30" s="642"/>
      <c r="N30" s="642"/>
      <c r="O30" s="642"/>
      <c r="P30" s="642"/>
      <c r="Q30" s="642"/>
      <c r="R30" s="642"/>
      <c r="S30" s="642"/>
      <c r="T30" s="642"/>
      <c r="U30" s="642"/>
      <c r="V30" s="642"/>
      <c r="W30" s="642"/>
      <c r="X30" s="642"/>
      <c r="Y30" s="642"/>
      <c r="Z30" s="667">
        <f t="shared" si="0"/>
        <v>300</v>
      </c>
    </row>
    <row r="31" spans="1:26" s="669" customFormat="1">
      <c r="A31" s="636">
        <v>28</v>
      </c>
      <c r="B31" s="637" t="s">
        <v>1061</v>
      </c>
      <c r="C31" s="637" t="s">
        <v>214</v>
      </c>
      <c r="D31" s="638" t="s">
        <v>215</v>
      </c>
      <c r="E31" s="638">
        <v>350</v>
      </c>
      <c r="F31" s="642"/>
      <c r="G31" s="642"/>
      <c r="H31" s="642"/>
      <c r="I31" s="642"/>
      <c r="J31" s="642">
        <v>151.65</v>
      </c>
      <c r="K31" s="642"/>
      <c r="L31" s="642"/>
      <c r="M31" s="642"/>
      <c r="N31" s="642">
        <v>70.42</v>
      </c>
      <c r="O31" s="642"/>
      <c r="P31" s="642"/>
      <c r="Q31" s="642"/>
      <c r="R31" s="642"/>
      <c r="S31" s="642">
        <v>150</v>
      </c>
      <c r="T31" s="642">
        <v>100</v>
      </c>
      <c r="U31" s="642">
        <v>50</v>
      </c>
      <c r="V31" s="642"/>
      <c r="W31" s="642">
        <v>50</v>
      </c>
      <c r="X31" s="642"/>
      <c r="Y31" s="642"/>
      <c r="Z31" s="667">
        <f t="shared" si="0"/>
        <v>572.06999999999994</v>
      </c>
    </row>
    <row r="32" spans="1:26" s="669" customFormat="1">
      <c r="A32" s="636">
        <v>29</v>
      </c>
      <c r="B32" s="637" t="s">
        <v>1339</v>
      </c>
      <c r="C32" s="637" t="s">
        <v>214</v>
      </c>
      <c r="D32" s="638" t="s">
        <v>882</v>
      </c>
      <c r="E32" s="638">
        <v>250</v>
      </c>
      <c r="F32" s="641"/>
      <c r="G32" s="641"/>
      <c r="H32" s="642"/>
      <c r="I32" s="642">
        <v>100</v>
      </c>
      <c r="J32" s="642"/>
      <c r="K32" s="642"/>
      <c r="L32" s="642"/>
      <c r="M32" s="642"/>
      <c r="N32" s="642">
        <v>33.32</v>
      </c>
      <c r="O32" s="642"/>
      <c r="P32" s="642"/>
      <c r="Q32" s="642"/>
      <c r="R32" s="642"/>
      <c r="S32" s="642"/>
      <c r="T32" s="642"/>
      <c r="U32" s="642"/>
      <c r="V32" s="642"/>
      <c r="W32" s="642"/>
      <c r="X32" s="642"/>
      <c r="Y32" s="642"/>
      <c r="Z32" s="667">
        <f t="shared" ref="Z32:Z95" si="1">SUM(F32:Y32)</f>
        <v>133.32</v>
      </c>
    </row>
    <row r="33" spans="1:26" s="669" customFormat="1">
      <c r="A33" s="636">
        <v>30</v>
      </c>
      <c r="B33" s="644" t="s">
        <v>1374</v>
      </c>
      <c r="C33" s="637" t="s">
        <v>1414</v>
      </c>
      <c r="D33" s="638" t="s">
        <v>1415</v>
      </c>
      <c r="E33" s="641">
        <v>350</v>
      </c>
      <c r="F33" s="641"/>
      <c r="G33" s="641"/>
      <c r="H33" s="641"/>
      <c r="I33" s="641">
        <v>50</v>
      </c>
      <c r="J33" s="641">
        <v>35</v>
      </c>
      <c r="K33" s="641"/>
      <c r="L33" s="641"/>
      <c r="M33" s="641"/>
      <c r="N33" s="641">
        <v>7.5</v>
      </c>
      <c r="O33" s="641"/>
      <c r="P33" s="641"/>
      <c r="Q33" s="641"/>
      <c r="R33" s="641"/>
      <c r="S33" s="641"/>
      <c r="T33" s="641">
        <v>25</v>
      </c>
      <c r="U33" s="641">
        <v>50</v>
      </c>
      <c r="V33" s="641"/>
      <c r="W33" s="641"/>
      <c r="X33" s="641"/>
      <c r="Y33" s="641"/>
      <c r="Z33" s="667">
        <f t="shared" si="1"/>
        <v>167.5</v>
      </c>
    </row>
    <row r="34" spans="1:26" s="669" customFormat="1">
      <c r="A34" s="636">
        <v>31</v>
      </c>
      <c r="B34" s="644" t="s">
        <v>1375</v>
      </c>
      <c r="C34" s="637" t="s">
        <v>1414</v>
      </c>
      <c r="D34" s="638" t="s">
        <v>1416</v>
      </c>
      <c r="E34" s="638">
        <v>250</v>
      </c>
      <c r="F34" s="641"/>
      <c r="G34" s="641"/>
      <c r="H34" s="642"/>
      <c r="I34" s="642"/>
      <c r="J34" s="642"/>
      <c r="K34" s="642"/>
      <c r="L34" s="642">
        <v>22</v>
      </c>
      <c r="M34" s="642"/>
      <c r="N34" s="642"/>
      <c r="O34" s="642"/>
      <c r="P34" s="642"/>
      <c r="Q34" s="642"/>
      <c r="R34" s="642"/>
      <c r="S34" s="642"/>
      <c r="T34" s="642"/>
      <c r="U34" s="642"/>
      <c r="V34" s="642">
        <v>147</v>
      </c>
      <c r="W34" s="642"/>
      <c r="X34" s="642"/>
      <c r="Y34" s="642"/>
      <c r="Z34" s="667">
        <f t="shared" si="1"/>
        <v>169</v>
      </c>
    </row>
    <row r="35" spans="1:26" s="669" customFormat="1">
      <c r="A35" s="636">
        <v>32</v>
      </c>
      <c r="B35" s="644" t="s">
        <v>1376</v>
      </c>
      <c r="C35" s="637" t="s">
        <v>1414</v>
      </c>
      <c r="D35" s="638" t="s">
        <v>1415</v>
      </c>
      <c r="E35" s="638">
        <v>350</v>
      </c>
      <c r="F35" s="641"/>
      <c r="G35" s="641"/>
      <c r="H35" s="642"/>
      <c r="I35" s="642">
        <v>33.33</v>
      </c>
      <c r="J35" s="642"/>
      <c r="K35" s="642">
        <v>847</v>
      </c>
      <c r="L35" s="642"/>
      <c r="M35" s="642"/>
      <c r="N35" s="642">
        <v>75</v>
      </c>
      <c r="O35" s="642"/>
      <c r="P35" s="642"/>
      <c r="Q35" s="642"/>
      <c r="R35" s="642"/>
      <c r="S35" s="642"/>
      <c r="T35" s="642">
        <v>125</v>
      </c>
      <c r="U35" s="642">
        <v>50</v>
      </c>
      <c r="V35" s="642"/>
      <c r="W35" s="642"/>
      <c r="X35" s="642"/>
      <c r="Y35" s="642"/>
      <c r="Z35" s="667">
        <f t="shared" si="1"/>
        <v>1130.33</v>
      </c>
    </row>
    <row r="36" spans="1:26" s="669" customFormat="1">
      <c r="A36" s="636">
        <v>33</v>
      </c>
      <c r="B36" s="644" t="s">
        <v>1377</v>
      </c>
      <c r="C36" s="637" t="s">
        <v>1414</v>
      </c>
      <c r="D36" s="638" t="s">
        <v>1415</v>
      </c>
      <c r="E36" s="638">
        <v>350</v>
      </c>
      <c r="F36" s="641"/>
      <c r="G36" s="641"/>
      <c r="H36" s="642"/>
      <c r="I36" s="642">
        <v>103.33</v>
      </c>
      <c r="J36" s="642">
        <v>17.5</v>
      </c>
      <c r="K36" s="642"/>
      <c r="L36" s="642">
        <v>300</v>
      </c>
      <c r="M36" s="642"/>
      <c r="N36" s="642"/>
      <c r="O36" s="642"/>
      <c r="P36" s="642"/>
      <c r="Q36" s="642"/>
      <c r="R36" s="642"/>
      <c r="S36" s="642"/>
      <c r="T36" s="642">
        <v>25</v>
      </c>
      <c r="U36" s="642"/>
      <c r="V36" s="642"/>
      <c r="W36" s="642"/>
      <c r="X36" s="642"/>
      <c r="Y36" s="642">
        <v>20</v>
      </c>
      <c r="Z36" s="667">
        <f t="shared" si="1"/>
        <v>465.83</v>
      </c>
    </row>
    <row r="37" spans="1:26" s="669" customFormat="1">
      <c r="A37" s="636">
        <v>34</v>
      </c>
      <c r="B37" s="644" t="s">
        <v>1378</v>
      </c>
      <c r="C37" s="637" t="s">
        <v>1414</v>
      </c>
      <c r="D37" s="638" t="s">
        <v>1415</v>
      </c>
      <c r="E37" s="638">
        <v>500</v>
      </c>
      <c r="F37" s="641"/>
      <c r="G37" s="641"/>
      <c r="H37" s="642">
        <v>100</v>
      </c>
      <c r="I37" s="642">
        <v>66.33</v>
      </c>
      <c r="J37" s="642">
        <v>14</v>
      </c>
      <c r="K37" s="642"/>
      <c r="L37" s="642"/>
      <c r="M37" s="642">
        <v>50</v>
      </c>
      <c r="N37" s="642"/>
      <c r="O37" s="642"/>
      <c r="P37" s="642"/>
      <c r="Q37" s="642"/>
      <c r="R37" s="642"/>
      <c r="S37" s="642">
        <v>150</v>
      </c>
      <c r="T37" s="642"/>
      <c r="U37" s="642">
        <v>100</v>
      </c>
      <c r="V37" s="642">
        <v>55</v>
      </c>
      <c r="W37" s="642"/>
      <c r="X37" s="642"/>
      <c r="Y37" s="642">
        <v>40</v>
      </c>
      <c r="Z37" s="667">
        <f t="shared" si="1"/>
        <v>575.32999999999993</v>
      </c>
    </row>
    <row r="38" spans="1:26" s="669" customFormat="1">
      <c r="A38" s="636">
        <v>35</v>
      </c>
      <c r="B38" s="644" t="s">
        <v>1379</v>
      </c>
      <c r="C38" s="637" t="s">
        <v>1414</v>
      </c>
      <c r="D38" s="638" t="s">
        <v>1415</v>
      </c>
      <c r="E38" s="638">
        <v>350</v>
      </c>
      <c r="F38" s="641"/>
      <c r="G38" s="641">
        <v>250</v>
      </c>
      <c r="H38" s="642"/>
      <c r="I38" s="642"/>
      <c r="J38" s="642">
        <v>70</v>
      </c>
      <c r="K38" s="642"/>
      <c r="L38" s="642"/>
      <c r="M38" s="642"/>
      <c r="N38" s="642">
        <v>157.5</v>
      </c>
      <c r="O38" s="642"/>
      <c r="P38" s="642"/>
      <c r="Q38" s="642"/>
      <c r="R38" s="642"/>
      <c r="S38" s="642"/>
      <c r="T38" s="642">
        <v>25</v>
      </c>
      <c r="U38" s="642"/>
      <c r="V38" s="642"/>
      <c r="W38" s="642"/>
      <c r="X38" s="642"/>
      <c r="Y38" s="642"/>
      <c r="Z38" s="667">
        <f t="shared" si="1"/>
        <v>502.5</v>
      </c>
    </row>
    <row r="39" spans="1:26" s="669" customFormat="1">
      <c r="A39" s="636">
        <v>36</v>
      </c>
      <c r="B39" s="644" t="s">
        <v>1380</v>
      </c>
      <c r="C39" s="637" t="s">
        <v>1414</v>
      </c>
      <c r="D39" s="638" t="s">
        <v>1416</v>
      </c>
      <c r="E39" s="638">
        <v>250</v>
      </c>
      <c r="F39" s="641"/>
      <c r="G39" s="641"/>
      <c r="H39" s="642"/>
      <c r="I39" s="642"/>
      <c r="J39" s="642"/>
      <c r="K39" s="642"/>
      <c r="L39" s="642">
        <v>300</v>
      </c>
      <c r="M39" s="642"/>
      <c r="N39" s="642">
        <v>30</v>
      </c>
      <c r="O39" s="642"/>
      <c r="P39" s="642"/>
      <c r="Q39" s="642"/>
      <c r="R39" s="642"/>
      <c r="S39" s="642"/>
      <c r="T39" s="642"/>
      <c r="U39" s="642"/>
      <c r="V39" s="642"/>
      <c r="W39" s="642"/>
      <c r="X39" s="642"/>
      <c r="Y39" s="642"/>
      <c r="Z39" s="667">
        <f t="shared" si="1"/>
        <v>330</v>
      </c>
    </row>
    <row r="40" spans="1:26" s="669" customFormat="1">
      <c r="A40" s="636">
        <v>37</v>
      </c>
      <c r="B40" s="644" t="s">
        <v>1381</v>
      </c>
      <c r="C40" s="637" t="s">
        <v>1414</v>
      </c>
      <c r="D40" s="638" t="s">
        <v>1415</v>
      </c>
      <c r="E40" s="638">
        <v>500</v>
      </c>
      <c r="F40" s="641">
        <v>700</v>
      </c>
      <c r="G40" s="641">
        <v>583.31999999999994</v>
      </c>
      <c r="H40" s="642">
        <v>533.31999999999994</v>
      </c>
      <c r="I40" s="642">
        <v>331.66</v>
      </c>
      <c r="J40" s="645"/>
      <c r="K40" s="642"/>
      <c r="L40" s="642"/>
      <c r="M40" s="642"/>
      <c r="N40" s="642">
        <v>2001.36</v>
      </c>
      <c r="O40" s="642"/>
      <c r="P40" s="642"/>
      <c r="Q40" s="642"/>
      <c r="R40" s="642"/>
      <c r="S40" s="642">
        <v>200</v>
      </c>
      <c r="T40" s="642">
        <v>200</v>
      </c>
      <c r="U40" s="642">
        <v>50</v>
      </c>
      <c r="V40" s="642"/>
      <c r="W40" s="642"/>
      <c r="X40" s="642"/>
      <c r="Y40" s="642">
        <v>60</v>
      </c>
      <c r="Z40" s="667">
        <f t="shared" si="1"/>
        <v>4659.66</v>
      </c>
    </row>
    <row r="41" spans="1:26" s="669" customFormat="1">
      <c r="A41" s="636">
        <v>38</v>
      </c>
      <c r="B41" s="644" t="s">
        <v>1382</v>
      </c>
      <c r="C41" s="637" t="s">
        <v>1414</v>
      </c>
      <c r="D41" s="638" t="s">
        <v>1415</v>
      </c>
      <c r="E41" s="638">
        <v>350</v>
      </c>
      <c r="F41" s="641"/>
      <c r="G41" s="641"/>
      <c r="H41" s="642">
        <v>66.66</v>
      </c>
      <c r="I41" s="642"/>
      <c r="J41" s="642">
        <v>11.66</v>
      </c>
      <c r="K41" s="642"/>
      <c r="L41" s="642"/>
      <c r="M41" s="642"/>
      <c r="N41" s="642">
        <v>420.35000000000008</v>
      </c>
      <c r="O41" s="642"/>
      <c r="P41" s="642"/>
      <c r="Q41" s="642"/>
      <c r="R41" s="642"/>
      <c r="S41" s="642"/>
      <c r="T41" s="642">
        <v>100</v>
      </c>
      <c r="U41" s="642">
        <v>50</v>
      </c>
      <c r="V41" s="642"/>
      <c r="W41" s="642"/>
      <c r="X41" s="642"/>
      <c r="Y41" s="642"/>
      <c r="Z41" s="667">
        <f t="shared" si="1"/>
        <v>648.67000000000007</v>
      </c>
    </row>
    <row r="42" spans="1:26" s="669" customFormat="1">
      <c r="A42" s="636">
        <v>39</v>
      </c>
      <c r="B42" s="644" t="s">
        <v>1383</v>
      </c>
      <c r="C42" s="637" t="s">
        <v>1414</v>
      </c>
      <c r="D42" s="638" t="s">
        <v>1415</v>
      </c>
      <c r="E42" s="638">
        <v>500</v>
      </c>
      <c r="F42" s="641"/>
      <c r="G42" s="641"/>
      <c r="H42" s="642">
        <v>200</v>
      </c>
      <c r="I42" s="642">
        <v>33.33</v>
      </c>
      <c r="J42" s="642">
        <v>35</v>
      </c>
      <c r="K42" s="642"/>
      <c r="L42" s="642"/>
      <c r="M42" s="642"/>
      <c r="N42" s="642">
        <v>15</v>
      </c>
      <c r="O42" s="642"/>
      <c r="P42" s="642"/>
      <c r="Q42" s="642"/>
      <c r="R42" s="642"/>
      <c r="S42" s="642"/>
      <c r="T42" s="642">
        <v>150</v>
      </c>
      <c r="U42" s="642">
        <v>100</v>
      </c>
      <c r="V42" s="642"/>
      <c r="W42" s="642"/>
      <c r="X42" s="642"/>
      <c r="Y42" s="642"/>
      <c r="Z42" s="667">
        <f t="shared" si="1"/>
        <v>533.32999999999993</v>
      </c>
    </row>
    <row r="43" spans="1:26" s="669" customFormat="1">
      <c r="A43" s="636">
        <v>40</v>
      </c>
      <c r="B43" s="644" t="s">
        <v>1384</v>
      </c>
      <c r="C43" s="637" t="s">
        <v>1414</v>
      </c>
      <c r="D43" s="638" t="s">
        <v>1416</v>
      </c>
      <c r="E43" s="638">
        <v>250</v>
      </c>
      <c r="F43" s="641"/>
      <c r="G43" s="641"/>
      <c r="H43" s="642"/>
      <c r="I43" s="642"/>
      <c r="J43" s="642"/>
      <c r="K43" s="642"/>
      <c r="L43" s="642"/>
      <c r="M43" s="642"/>
      <c r="N43" s="642"/>
      <c r="O43" s="642"/>
      <c r="P43" s="642"/>
      <c r="Q43" s="642"/>
      <c r="R43" s="642"/>
      <c r="S43" s="642"/>
      <c r="T43" s="642"/>
      <c r="U43" s="642"/>
      <c r="V43" s="642"/>
      <c r="W43" s="642"/>
      <c r="X43" s="642"/>
      <c r="Y43" s="642"/>
      <c r="Z43" s="667">
        <f t="shared" si="1"/>
        <v>0</v>
      </c>
    </row>
    <row r="44" spans="1:26" s="669" customFormat="1">
      <c r="A44" s="636">
        <v>41</v>
      </c>
      <c r="B44" s="644" t="s">
        <v>1385</v>
      </c>
      <c r="C44" s="637" t="s">
        <v>1414</v>
      </c>
      <c r="D44" s="638" t="s">
        <v>1417</v>
      </c>
      <c r="E44" s="638">
        <v>300</v>
      </c>
      <c r="F44" s="641"/>
      <c r="G44" s="641"/>
      <c r="H44" s="642"/>
      <c r="I44" s="642">
        <v>136.66</v>
      </c>
      <c r="J44" s="642">
        <v>17.5</v>
      </c>
      <c r="K44" s="642"/>
      <c r="L44" s="642">
        <v>290</v>
      </c>
      <c r="M44" s="642"/>
      <c r="N44" s="642">
        <v>29.990000000000002</v>
      </c>
      <c r="O44" s="642"/>
      <c r="P44" s="642"/>
      <c r="Q44" s="642"/>
      <c r="R44" s="642"/>
      <c r="S44" s="642"/>
      <c r="T44" s="642">
        <v>25</v>
      </c>
      <c r="U44" s="642">
        <v>50</v>
      </c>
      <c r="V44" s="642"/>
      <c r="W44" s="642"/>
      <c r="X44" s="642"/>
      <c r="Y44" s="642"/>
      <c r="Z44" s="667">
        <f t="shared" si="1"/>
        <v>549.15</v>
      </c>
    </row>
    <row r="45" spans="1:26" s="669" customFormat="1">
      <c r="A45" s="636">
        <v>42</v>
      </c>
      <c r="B45" s="644" t="s">
        <v>1386</v>
      </c>
      <c r="C45" s="637" t="s">
        <v>1414</v>
      </c>
      <c r="D45" s="638" t="s">
        <v>1415</v>
      </c>
      <c r="E45" s="638">
        <v>350</v>
      </c>
      <c r="F45" s="641"/>
      <c r="G45" s="641"/>
      <c r="H45" s="642"/>
      <c r="I45" s="642">
        <v>100</v>
      </c>
      <c r="J45" s="642">
        <v>210</v>
      </c>
      <c r="K45" s="642">
        <v>378</v>
      </c>
      <c r="L45" s="642"/>
      <c r="M45" s="642"/>
      <c r="N45" s="642">
        <v>3.75</v>
      </c>
      <c r="O45" s="642"/>
      <c r="P45" s="642"/>
      <c r="Q45" s="642"/>
      <c r="R45" s="642"/>
      <c r="S45" s="642">
        <v>50</v>
      </c>
      <c r="T45" s="642">
        <v>100</v>
      </c>
      <c r="U45" s="642"/>
      <c r="V45" s="642"/>
      <c r="W45" s="642">
        <v>75</v>
      </c>
      <c r="X45" s="642"/>
      <c r="Y45" s="642"/>
      <c r="Z45" s="667">
        <f t="shared" si="1"/>
        <v>916.75</v>
      </c>
    </row>
    <row r="46" spans="1:26" s="669" customFormat="1">
      <c r="A46" s="636">
        <v>43</v>
      </c>
      <c r="B46" s="644" t="s">
        <v>1387</v>
      </c>
      <c r="C46" s="637" t="s">
        <v>1414</v>
      </c>
      <c r="D46" s="638" t="s">
        <v>1415</v>
      </c>
      <c r="E46" s="638">
        <v>125</v>
      </c>
      <c r="F46" s="641"/>
      <c r="G46" s="641"/>
      <c r="H46" s="642"/>
      <c r="I46" s="642">
        <v>33.299999999999997</v>
      </c>
      <c r="J46" s="642">
        <v>140</v>
      </c>
      <c r="K46" s="642"/>
      <c r="L46" s="642"/>
      <c r="M46" s="642"/>
      <c r="N46" s="642">
        <v>593.5</v>
      </c>
      <c r="O46" s="642"/>
      <c r="P46" s="642"/>
      <c r="Q46" s="642"/>
      <c r="R46" s="642"/>
      <c r="S46" s="642">
        <v>50</v>
      </c>
      <c r="T46" s="642">
        <v>100</v>
      </c>
      <c r="U46" s="642">
        <v>25</v>
      </c>
      <c r="V46" s="642"/>
      <c r="W46" s="642"/>
      <c r="X46" s="642"/>
      <c r="Y46" s="642"/>
      <c r="Z46" s="667">
        <f t="shared" si="1"/>
        <v>941.8</v>
      </c>
    </row>
    <row r="47" spans="1:26" s="669" customFormat="1">
      <c r="A47" s="636">
        <v>44</v>
      </c>
      <c r="B47" s="644" t="s">
        <v>1388</v>
      </c>
      <c r="C47" s="637" t="s">
        <v>1414</v>
      </c>
      <c r="D47" s="638" t="s">
        <v>1415</v>
      </c>
      <c r="E47" s="638">
        <v>500</v>
      </c>
      <c r="F47" s="641">
        <v>500</v>
      </c>
      <c r="G47" s="641"/>
      <c r="H47" s="642">
        <v>75</v>
      </c>
      <c r="I47" s="642">
        <v>250</v>
      </c>
      <c r="J47" s="642">
        <v>70</v>
      </c>
      <c r="K47" s="642">
        <v>833</v>
      </c>
      <c r="L47" s="642">
        <v>9</v>
      </c>
      <c r="M47" s="642">
        <v>33.33</v>
      </c>
      <c r="N47" s="642">
        <v>76.649999999999991</v>
      </c>
      <c r="O47" s="642"/>
      <c r="P47" s="642"/>
      <c r="Q47" s="642"/>
      <c r="R47" s="642"/>
      <c r="S47" s="642"/>
      <c r="T47" s="642">
        <v>75</v>
      </c>
      <c r="U47" s="642">
        <v>50</v>
      </c>
      <c r="V47" s="642"/>
      <c r="W47" s="642">
        <v>480</v>
      </c>
      <c r="X47" s="642"/>
      <c r="Y47" s="642">
        <v>20</v>
      </c>
      <c r="Z47" s="667">
        <f t="shared" si="1"/>
        <v>2471.98</v>
      </c>
    </row>
    <row r="48" spans="1:26" s="669" customFormat="1">
      <c r="A48" s="636">
        <v>45</v>
      </c>
      <c r="B48" s="644" t="s">
        <v>1389</v>
      </c>
      <c r="C48" s="637" t="s">
        <v>1414</v>
      </c>
      <c r="D48" s="638" t="s">
        <v>1416</v>
      </c>
      <c r="E48" s="638">
        <v>250</v>
      </c>
      <c r="F48" s="641"/>
      <c r="G48" s="641"/>
      <c r="H48" s="642"/>
      <c r="I48" s="642">
        <v>200</v>
      </c>
      <c r="J48" s="642">
        <v>140</v>
      </c>
      <c r="K48" s="642">
        <v>1095.5</v>
      </c>
      <c r="L48" s="642"/>
      <c r="M48" s="642"/>
      <c r="N48" s="642"/>
      <c r="O48" s="642"/>
      <c r="P48" s="642"/>
      <c r="Q48" s="642"/>
      <c r="R48" s="642"/>
      <c r="S48" s="642"/>
      <c r="T48" s="642"/>
      <c r="U48" s="642"/>
      <c r="V48" s="642"/>
      <c r="W48" s="642"/>
      <c r="X48" s="642"/>
      <c r="Y48" s="642"/>
      <c r="Z48" s="667">
        <f t="shared" si="1"/>
        <v>1435.5</v>
      </c>
    </row>
    <row r="49" spans="1:26" s="669" customFormat="1">
      <c r="A49" s="636">
        <v>46</v>
      </c>
      <c r="B49" s="644" t="s">
        <v>1390</v>
      </c>
      <c r="C49" s="637" t="s">
        <v>1414</v>
      </c>
      <c r="D49" s="638" t="s">
        <v>1416</v>
      </c>
      <c r="E49" s="638">
        <v>250</v>
      </c>
      <c r="F49" s="641"/>
      <c r="G49" s="641"/>
      <c r="H49" s="642"/>
      <c r="I49" s="642">
        <v>100</v>
      </c>
      <c r="J49" s="642">
        <v>35</v>
      </c>
      <c r="K49" s="642"/>
      <c r="L49" s="642"/>
      <c r="M49" s="642"/>
      <c r="N49" s="642"/>
      <c r="O49" s="642"/>
      <c r="P49" s="642"/>
      <c r="Q49" s="642"/>
      <c r="R49" s="642"/>
      <c r="S49" s="642"/>
      <c r="T49" s="642"/>
      <c r="U49" s="642">
        <v>100</v>
      </c>
      <c r="V49" s="642"/>
      <c r="W49" s="642"/>
      <c r="X49" s="642"/>
      <c r="Y49" s="642">
        <v>30</v>
      </c>
      <c r="Z49" s="667">
        <f t="shared" si="1"/>
        <v>265</v>
      </c>
    </row>
    <row r="50" spans="1:26" s="669" customFormat="1">
      <c r="A50" s="636">
        <v>47</v>
      </c>
      <c r="B50" s="644" t="s">
        <v>1391</v>
      </c>
      <c r="C50" s="637" t="s">
        <v>1414</v>
      </c>
      <c r="D50" s="638" t="s">
        <v>1416</v>
      </c>
      <c r="E50" s="638">
        <v>250</v>
      </c>
      <c r="F50" s="641"/>
      <c r="G50" s="641">
        <v>155.5</v>
      </c>
      <c r="H50" s="642"/>
      <c r="I50" s="642">
        <v>136.66</v>
      </c>
      <c r="J50" s="642">
        <v>14</v>
      </c>
      <c r="K50" s="642"/>
      <c r="L50" s="642"/>
      <c r="M50" s="642"/>
      <c r="N50" s="642">
        <v>54.3</v>
      </c>
      <c r="O50" s="642"/>
      <c r="P50" s="642"/>
      <c r="Q50" s="642"/>
      <c r="R50" s="642"/>
      <c r="S50" s="642"/>
      <c r="T50" s="642">
        <v>25</v>
      </c>
      <c r="U50" s="642">
        <v>50</v>
      </c>
      <c r="V50" s="642"/>
      <c r="W50" s="642"/>
      <c r="X50" s="642"/>
      <c r="Y50" s="642"/>
      <c r="Z50" s="667">
        <f t="shared" si="1"/>
        <v>435.46</v>
      </c>
    </row>
    <row r="51" spans="1:26" s="669" customFormat="1">
      <c r="A51" s="636">
        <v>48</v>
      </c>
      <c r="B51" s="644" t="s">
        <v>1392</v>
      </c>
      <c r="C51" s="637" t="s">
        <v>1414</v>
      </c>
      <c r="D51" s="638" t="s">
        <v>1416</v>
      </c>
      <c r="E51" s="638">
        <v>250</v>
      </c>
      <c r="F51" s="641"/>
      <c r="G51" s="641"/>
      <c r="H51" s="642"/>
      <c r="I51" s="642">
        <v>200</v>
      </c>
      <c r="J51" s="642">
        <v>140</v>
      </c>
      <c r="K51" s="642"/>
      <c r="L51" s="642"/>
      <c r="M51" s="642"/>
      <c r="N51" s="642">
        <v>78</v>
      </c>
      <c r="O51" s="642"/>
      <c r="P51" s="642"/>
      <c r="Q51" s="642"/>
      <c r="R51" s="642"/>
      <c r="S51" s="642"/>
      <c r="T51" s="642">
        <v>100</v>
      </c>
      <c r="U51" s="642">
        <v>100</v>
      </c>
      <c r="V51" s="642">
        <v>50</v>
      </c>
      <c r="W51" s="642"/>
      <c r="X51" s="642"/>
      <c r="Y51" s="642"/>
      <c r="Z51" s="667">
        <f t="shared" si="1"/>
        <v>668</v>
      </c>
    </row>
    <row r="52" spans="1:26" s="669" customFormat="1">
      <c r="A52" s="636">
        <v>49</v>
      </c>
      <c r="B52" s="644" t="s">
        <v>1393</v>
      </c>
      <c r="C52" s="637" t="s">
        <v>1414</v>
      </c>
      <c r="D52" s="638" t="s">
        <v>1416</v>
      </c>
      <c r="E52" s="638">
        <v>250</v>
      </c>
      <c r="F52" s="641"/>
      <c r="G52" s="641">
        <v>250</v>
      </c>
      <c r="H52" s="642"/>
      <c r="I52" s="642">
        <v>153.33000000000001</v>
      </c>
      <c r="J52" s="642">
        <v>105</v>
      </c>
      <c r="K52" s="642"/>
      <c r="L52" s="642"/>
      <c r="M52" s="642">
        <v>75</v>
      </c>
      <c r="N52" s="642">
        <v>62.92</v>
      </c>
      <c r="O52" s="642"/>
      <c r="P52" s="642"/>
      <c r="Q52" s="642"/>
      <c r="R52" s="642"/>
      <c r="S52" s="642"/>
      <c r="T52" s="642">
        <v>25</v>
      </c>
      <c r="U52" s="642">
        <v>75</v>
      </c>
      <c r="V52" s="642"/>
      <c r="W52" s="642"/>
      <c r="X52" s="642"/>
      <c r="Y52" s="642"/>
      <c r="Z52" s="667">
        <f t="shared" si="1"/>
        <v>746.25</v>
      </c>
    </row>
    <row r="53" spans="1:26" s="669" customFormat="1">
      <c r="A53" s="636">
        <v>50</v>
      </c>
      <c r="B53" s="644" t="s">
        <v>1394</v>
      </c>
      <c r="C53" s="637" t="s">
        <v>1414</v>
      </c>
      <c r="D53" s="638" t="s">
        <v>1417</v>
      </c>
      <c r="E53" s="638">
        <v>300</v>
      </c>
      <c r="F53" s="641"/>
      <c r="G53" s="641"/>
      <c r="H53" s="642"/>
      <c r="I53" s="642"/>
      <c r="J53" s="642">
        <v>35</v>
      </c>
      <c r="K53" s="642"/>
      <c r="L53" s="642"/>
      <c r="M53" s="642"/>
      <c r="N53" s="642">
        <v>75</v>
      </c>
      <c r="O53" s="642">
        <v>250</v>
      </c>
      <c r="P53" s="642"/>
      <c r="Q53" s="642"/>
      <c r="R53" s="642"/>
      <c r="S53" s="642"/>
      <c r="T53" s="642"/>
      <c r="U53" s="642"/>
      <c r="V53" s="642"/>
      <c r="W53" s="642"/>
      <c r="X53" s="642"/>
      <c r="Y53" s="642"/>
      <c r="Z53" s="667">
        <f t="shared" si="1"/>
        <v>360</v>
      </c>
    </row>
    <row r="54" spans="1:26" s="669" customFormat="1">
      <c r="A54" s="636">
        <v>51</v>
      </c>
      <c r="B54" s="644" t="s">
        <v>1395</v>
      </c>
      <c r="C54" s="637" t="s">
        <v>1414</v>
      </c>
      <c r="D54" s="638" t="s">
        <v>1415</v>
      </c>
      <c r="E54" s="638">
        <v>500</v>
      </c>
      <c r="F54" s="641"/>
      <c r="G54" s="641"/>
      <c r="H54" s="642">
        <v>50</v>
      </c>
      <c r="I54" s="642">
        <v>150</v>
      </c>
      <c r="J54" s="642"/>
      <c r="K54" s="642"/>
      <c r="L54" s="642"/>
      <c r="M54" s="642">
        <v>130</v>
      </c>
      <c r="N54" s="642">
        <v>308.45</v>
      </c>
      <c r="O54" s="642"/>
      <c r="P54" s="642"/>
      <c r="Q54" s="642"/>
      <c r="R54" s="642"/>
      <c r="S54" s="642">
        <v>50</v>
      </c>
      <c r="T54" s="642">
        <v>125</v>
      </c>
      <c r="U54" s="642">
        <v>100</v>
      </c>
      <c r="V54" s="642">
        <v>108</v>
      </c>
      <c r="W54" s="642">
        <v>110</v>
      </c>
      <c r="X54" s="642"/>
      <c r="Y54" s="642">
        <v>60</v>
      </c>
      <c r="Z54" s="667">
        <f t="shared" si="1"/>
        <v>1191.45</v>
      </c>
    </row>
    <row r="55" spans="1:26" s="669" customFormat="1">
      <c r="A55" s="636">
        <v>52</v>
      </c>
      <c r="B55" s="644" t="s">
        <v>1396</v>
      </c>
      <c r="C55" s="637" t="s">
        <v>1414</v>
      </c>
      <c r="D55" s="638" t="s">
        <v>1417</v>
      </c>
      <c r="E55" s="638">
        <v>300</v>
      </c>
      <c r="F55" s="641"/>
      <c r="G55" s="641"/>
      <c r="H55" s="642"/>
      <c r="I55" s="642">
        <v>103.33</v>
      </c>
      <c r="J55" s="642">
        <v>35</v>
      </c>
      <c r="K55" s="642"/>
      <c r="L55" s="642"/>
      <c r="M55" s="642">
        <v>100</v>
      </c>
      <c r="N55" s="642">
        <v>7.5</v>
      </c>
      <c r="O55" s="642"/>
      <c r="P55" s="642"/>
      <c r="Q55" s="642"/>
      <c r="R55" s="642"/>
      <c r="S55" s="642"/>
      <c r="T55" s="642">
        <v>75</v>
      </c>
      <c r="U55" s="642">
        <v>100</v>
      </c>
      <c r="V55" s="642">
        <v>115</v>
      </c>
      <c r="W55" s="642">
        <v>0</v>
      </c>
      <c r="X55" s="642"/>
      <c r="Y55" s="642">
        <v>60</v>
      </c>
      <c r="Z55" s="667">
        <f t="shared" si="1"/>
        <v>595.82999999999993</v>
      </c>
    </row>
    <row r="56" spans="1:26" s="669" customFormat="1">
      <c r="A56" s="636">
        <v>53</v>
      </c>
      <c r="B56" s="644" t="s">
        <v>1397</v>
      </c>
      <c r="C56" s="637" t="s">
        <v>1414</v>
      </c>
      <c r="D56" s="638" t="s">
        <v>1415</v>
      </c>
      <c r="E56" s="638">
        <v>350</v>
      </c>
      <c r="F56" s="641"/>
      <c r="G56" s="641">
        <v>125</v>
      </c>
      <c r="H56" s="642">
        <v>75</v>
      </c>
      <c r="I56" s="642">
        <v>250</v>
      </c>
      <c r="J56" s="642">
        <v>140</v>
      </c>
      <c r="K56" s="642"/>
      <c r="L56" s="642">
        <v>32</v>
      </c>
      <c r="M56" s="642"/>
      <c r="N56" s="642">
        <v>131.25</v>
      </c>
      <c r="O56" s="642"/>
      <c r="P56" s="642"/>
      <c r="Q56" s="642"/>
      <c r="R56" s="642"/>
      <c r="S56" s="642"/>
      <c r="T56" s="642">
        <v>25</v>
      </c>
      <c r="U56" s="642">
        <v>50</v>
      </c>
      <c r="V56" s="642"/>
      <c r="W56" s="642">
        <v>30</v>
      </c>
      <c r="X56" s="642"/>
      <c r="Y56" s="642">
        <v>5</v>
      </c>
      <c r="Z56" s="667">
        <f t="shared" si="1"/>
        <v>863.25</v>
      </c>
    </row>
    <row r="57" spans="1:26" s="669" customFormat="1">
      <c r="A57" s="636">
        <v>54</v>
      </c>
      <c r="B57" s="644" t="s">
        <v>1398</v>
      </c>
      <c r="C57" s="637" t="s">
        <v>1414</v>
      </c>
      <c r="D57" s="638" t="s">
        <v>1416</v>
      </c>
      <c r="E57" s="638">
        <v>250</v>
      </c>
      <c r="F57" s="641"/>
      <c r="G57" s="641"/>
      <c r="H57" s="642"/>
      <c r="I57" s="642">
        <v>700</v>
      </c>
      <c r="J57" s="642">
        <v>140</v>
      </c>
      <c r="K57" s="642"/>
      <c r="L57" s="642"/>
      <c r="M57" s="642"/>
      <c r="N57" s="642">
        <v>86.25</v>
      </c>
      <c r="O57" s="642"/>
      <c r="P57" s="642"/>
      <c r="Q57" s="642"/>
      <c r="R57" s="642"/>
      <c r="S57" s="642"/>
      <c r="T57" s="642">
        <v>25</v>
      </c>
      <c r="U57" s="642">
        <v>75</v>
      </c>
      <c r="V57" s="642"/>
      <c r="W57" s="642"/>
      <c r="X57" s="642"/>
      <c r="Y57" s="642">
        <v>40</v>
      </c>
      <c r="Z57" s="667">
        <f t="shared" si="1"/>
        <v>1066.25</v>
      </c>
    </row>
    <row r="58" spans="1:26" s="669" customFormat="1">
      <c r="A58" s="636">
        <v>55</v>
      </c>
      <c r="B58" s="644" t="s">
        <v>1399</v>
      </c>
      <c r="C58" s="637" t="s">
        <v>1414</v>
      </c>
      <c r="D58" s="638" t="s">
        <v>1416</v>
      </c>
      <c r="E58" s="638">
        <v>250</v>
      </c>
      <c r="F58" s="641"/>
      <c r="G58" s="641">
        <v>100</v>
      </c>
      <c r="H58" s="642">
        <v>100</v>
      </c>
      <c r="I58" s="642"/>
      <c r="J58" s="642">
        <v>70</v>
      </c>
      <c r="K58" s="642"/>
      <c r="L58" s="642"/>
      <c r="M58" s="642"/>
      <c r="N58" s="642">
        <v>20</v>
      </c>
      <c r="O58" s="642"/>
      <c r="P58" s="642"/>
      <c r="Q58" s="642"/>
      <c r="R58" s="642"/>
      <c r="S58" s="642"/>
      <c r="T58" s="642"/>
      <c r="U58" s="642">
        <v>50</v>
      </c>
      <c r="V58" s="642"/>
      <c r="W58" s="642"/>
      <c r="X58" s="642"/>
      <c r="Y58" s="642">
        <v>20</v>
      </c>
      <c r="Z58" s="667">
        <f t="shared" si="1"/>
        <v>360</v>
      </c>
    </row>
    <row r="59" spans="1:26" s="669" customFormat="1">
      <c r="A59" s="636">
        <v>56</v>
      </c>
      <c r="B59" s="644" t="s">
        <v>1400</v>
      </c>
      <c r="C59" s="637" t="s">
        <v>1414</v>
      </c>
      <c r="D59" s="638" t="s">
        <v>1415</v>
      </c>
      <c r="E59" s="638">
        <v>350</v>
      </c>
      <c r="F59" s="641"/>
      <c r="G59" s="641">
        <v>145.82999999999998</v>
      </c>
      <c r="H59" s="642"/>
      <c r="I59" s="642">
        <v>106.66</v>
      </c>
      <c r="J59" s="642">
        <v>14</v>
      </c>
      <c r="K59" s="642"/>
      <c r="L59" s="642"/>
      <c r="M59" s="642"/>
      <c r="N59" s="642">
        <v>275.87</v>
      </c>
      <c r="O59" s="642"/>
      <c r="P59" s="642"/>
      <c r="Q59" s="642"/>
      <c r="R59" s="642"/>
      <c r="S59" s="642"/>
      <c r="T59" s="642">
        <v>25</v>
      </c>
      <c r="U59" s="642"/>
      <c r="V59" s="642"/>
      <c r="W59" s="642"/>
      <c r="X59" s="642"/>
      <c r="Y59" s="642"/>
      <c r="Z59" s="667">
        <f t="shared" si="1"/>
        <v>567.36</v>
      </c>
    </row>
    <row r="60" spans="1:26" s="669" customFormat="1">
      <c r="A60" s="636">
        <v>57</v>
      </c>
      <c r="B60" s="644" t="s">
        <v>1401</v>
      </c>
      <c r="C60" s="637" t="s">
        <v>1414</v>
      </c>
      <c r="D60" s="638" t="s">
        <v>1416</v>
      </c>
      <c r="E60" s="638">
        <v>250</v>
      </c>
      <c r="F60" s="641"/>
      <c r="G60" s="641"/>
      <c r="H60" s="642"/>
      <c r="I60" s="642"/>
      <c r="J60" s="642"/>
      <c r="K60" s="642"/>
      <c r="L60" s="642"/>
      <c r="M60" s="642"/>
      <c r="N60" s="642">
        <v>15</v>
      </c>
      <c r="O60" s="642"/>
      <c r="P60" s="642"/>
      <c r="Q60" s="642"/>
      <c r="R60" s="642"/>
      <c r="S60" s="642"/>
      <c r="T60" s="642"/>
      <c r="U60" s="642">
        <v>50</v>
      </c>
      <c r="V60" s="642"/>
      <c r="W60" s="642"/>
      <c r="X60" s="642"/>
      <c r="Y60" s="642"/>
      <c r="Z60" s="667">
        <f t="shared" si="1"/>
        <v>65</v>
      </c>
    </row>
    <row r="61" spans="1:26" s="669" customFormat="1">
      <c r="A61" s="636">
        <v>58</v>
      </c>
      <c r="B61" s="644" t="s">
        <v>1402</v>
      </c>
      <c r="C61" s="637" t="s">
        <v>1414</v>
      </c>
      <c r="D61" s="638" t="s">
        <v>1416</v>
      </c>
      <c r="E61" s="638">
        <v>250</v>
      </c>
      <c r="F61" s="641"/>
      <c r="G61" s="641"/>
      <c r="H61" s="642"/>
      <c r="I61" s="642">
        <v>300</v>
      </c>
      <c r="J61" s="642">
        <v>70</v>
      </c>
      <c r="K61" s="642"/>
      <c r="L61" s="642"/>
      <c r="M61" s="642">
        <v>33.33</v>
      </c>
      <c r="N61" s="642"/>
      <c r="O61" s="642"/>
      <c r="P61" s="642"/>
      <c r="Q61" s="642"/>
      <c r="R61" s="642"/>
      <c r="S61" s="642"/>
      <c r="T61" s="642"/>
      <c r="U61" s="642">
        <v>100</v>
      </c>
      <c r="V61" s="642"/>
      <c r="W61" s="642"/>
      <c r="X61" s="642"/>
      <c r="Y61" s="642">
        <v>60</v>
      </c>
      <c r="Z61" s="667">
        <f t="shared" si="1"/>
        <v>563.32999999999993</v>
      </c>
    </row>
    <row r="62" spans="1:26" s="669" customFormat="1">
      <c r="A62" s="636">
        <v>59</v>
      </c>
      <c r="B62" s="644" t="s">
        <v>1403</v>
      </c>
      <c r="C62" s="637" t="s">
        <v>1414</v>
      </c>
      <c r="D62" s="638" t="s">
        <v>1416</v>
      </c>
      <c r="E62" s="638">
        <v>250</v>
      </c>
      <c r="F62" s="641"/>
      <c r="G62" s="641"/>
      <c r="H62" s="642"/>
      <c r="I62" s="642">
        <v>50</v>
      </c>
      <c r="J62" s="642">
        <v>105</v>
      </c>
      <c r="K62" s="642"/>
      <c r="L62" s="642"/>
      <c r="M62" s="642"/>
      <c r="N62" s="642">
        <v>3.75</v>
      </c>
      <c r="O62" s="642"/>
      <c r="P62" s="642"/>
      <c r="Q62" s="642"/>
      <c r="R62" s="642"/>
      <c r="S62" s="642">
        <v>50</v>
      </c>
      <c r="T62" s="642"/>
      <c r="U62" s="642">
        <v>50</v>
      </c>
      <c r="V62" s="642"/>
      <c r="W62" s="642"/>
      <c r="X62" s="642"/>
      <c r="Y62" s="642">
        <v>10</v>
      </c>
      <c r="Z62" s="667">
        <f t="shared" si="1"/>
        <v>268.75</v>
      </c>
    </row>
    <row r="63" spans="1:26" s="669" customFormat="1">
      <c r="A63" s="636">
        <v>60</v>
      </c>
      <c r="B63" s="644" t="s">
        <v>1404</v>
      </c>
      <c r="C63" s="637" t="s">
        <v>1414</v>
      </c>
      <c r="D63" s="638" t="s">
        <v>1415</v>
      </c>
      <c r="E63" s="638">
        <v>350</v>
      </c>
      <c r="F63" s="641"/>
      <c r="G63" s="641"/>
      <c r="H63" s="642"/>
      <c r="I63" s="642">
        <v>100</v>
      </c>
      <c r="J63" s="642"/>
      <c r="K63" s="642"/>
      <c r="L63" s="642"/>
      <c r="M63" s="642"/>
      <c r="N63" s="642"/>
      <c r="O63" s="642"/>
      <c r="P63" s="642"/>
      <c r="Q63" s="642"/>
      <c r="R63" s="642"/>
      <c r="S63" s="642">
        <v>200</v>
      </c>
      <c r="T63" s="642">
        <v>25</v>
      </c>
      <c r="U63" s="642">
        <v>100</v>
      </c>
      <c r="V63" s="642"/>
      <c r="W63" s="642"/>
      <c r="X63" s="642"/>
      <c r="Y63" s="642"/>
      <c r="Z63" s="667">
        <f t="shared" si="1"/>
        <v>425</v>
      </c>
    </row>
    <row r="64" spans="1:26" s="669" customFormat="1">
      <c r="A64" s="636">
        <v>61</v>
      </c>
      <c r="B64" s="644" t="s">
        <v>1405</v>
      </c>
      <c r="C64" s="637" t="s">
        <v>1414</v>
      </c>
      <c r="D64" s="638" t="s">
        <v>1416</v>
      </c>
      <c r="E64" s="638">
        <v>250</v>
      </c>
      <c r="F64" s="641"/>
      <c r="G64" s="641"/>
      <c r="H64" s="642"/>
      <c r="I64" s="642"/>
      <c r="J64" s="642">
        <v>175</v>
      </c>
      <c r="K64" s="642"/>
      <c r="L64" s="642"/>
      <c r="M64" s="642"/>
      <c r="N64" s="642"/>
      <c r="O64" s="642"/>
      <c r="P64" s="642"/>
      <c r="Q64" s="642"/>
      <c r="R64" s="642"/>
      <c r="S64" s="642"/>
      <c r="T64" s="642"/>
      <c r="U64" s="642">
        <v>50</v>
      </c>
      <c r="V64" s="642"/>
      <c r="W64" s="642">
        <v>100</v>
      </c>
      <c r="X64" s="642"/>
      <c r="Y64" s="642"/>
      <c r="Z64" s="667">
        <f t="shared" si="1"/>
        <v>325</v>
      </c>
    </row>
    <row r="65" spans="1:26" s="669" customFormat="1">
      <c r="A65" s="636">
        <v>62</v>
      </c>
      <c r="B65" s="644" t="s">
        <v>1406</v>
      </c>
      <c r="C65" s="637" t="s">
        <v>1414</v>
      </c>
      <c r="D65" s="638" t="s">
        <v>1416</v>
      </c>
      <c r="E65" s="638">
        <v>250</v>
      </c>
      <c r="F65" s="641"/>
      <c r="G65" s="641"/>
      <c r="H65" s="642"/>
      <c r="I65" s="642">
        <v>100</v>
      </c>
      <c r="J65" s="642"/>
      <c r="K65" s="642"/>
      <c r="L65" s="642"/>
      <c r="M65" s="642"/>
      <c r="N65" s="642"/>
      <c r="O65" s="642"/>
      <c r="P65" s="642"/>
      <c r="Q65" s="642"/>
      <c r="R65" s="642"/>
      <c r="S65" s="642"/>
      <c r="T65" s="642">
        <v>25</v>
      </c>
      <c r="U65" s="642">
        <v>50</v>
      </c>
      <c r="V65" s="642"/>
      <c r="W65" s="642">
        <v>75</v>
      </c>
      <c r="X65" s="642"/>
      <c r="Y65" s="642"/>
      <c r="Z65" s="667">
        <f t="shared" si="1"/>
        <v>250</v>
      </c>
    </row>
    <row r="66" spans="1:26" s="669" customFormat="1">
      <c r="A66" s="636">
        <v>63</v>
      </c>
      <c r="B66" s="644" t="s">
        <v>1407</v>
      </c>
      <c r="C66" s="637" t="s">
        <v>1414</v>
      </c>
      <c r="D66" s="638" t="s">
        <v>1417</v>
      </c>
      <c r="E66" s="638">
        <v>300</v>
      </c>
      <c r="F66" s="641"/>
      <c r="G66" s="641"/>
      <c r="H66" s="642"/>
      <c r="I66" s="642">
        <v>100</v>
      </c>
      <c r="J66" s="642"/>
      <c r="K66" s="642"/>
      <c r="L66" s="642">
        <v>300</v>
      </c>
      <c r="M66" s="642"/>
      <c r="N66" s="642"/>
      <c r="O66" s="642"/>
      <c r="P66" s="642"/>
      <c r="Q66" s="642"/>
      <c r="R66" s="642"/>
      <c r="S66" s="642"/>
      <c r="T66" s="642">
        <v>25</v>
      </c>
      <c r="U66" s="642">
        <v>50</v>
      </c>
      <c r="V66" s="642">
        <v>162</v>
      </c>
      <c r="W66" s="642">
        <v>0</v>
      </c>
      <c r="X66" s="642"/>
      <c r="Y66" s="642"/>
      <c r="Z66" s="667">
        <f t="shared" si="1"/>
        <v>637</v>
      </c>
    </row>
    <row r="67" spans="1:26" s="669" customFormat="1">
      <c r="A67" s="636">
        <v>64</v>
      </c>
      <c r="B67" s="644" t="s">
        <v>1408</v>
      </c>
      <c r="C67" s="637" t="s">
        <v>1414</v>
      </c>
      <c r="D67" s="638" t="s">
        <v>1415</v>
      </c>
      <c r="E67" s="638">
        <v>500</v>
      </c>
      <c r="F67" s="641"/>
      <c r="G67" s="641"/>
      <c r="H67" s="642">
        <v>200</v>
      </c>
      <c r="I67" s="642">
        <v>100</v>
      </c>
      <c r="J67" s="642">
        <v>35</v>
      </c>
      <c r="K67" s="642"/>
      <c r="L67" s="642"/>
      <c r="M67" s="642">
        <v>75</v>
      </c>
      <c r="N67" s="642">
        <v>82.5</v>
      </c>
      <c r="O67" s="642"/>
      <c r="P67" s="642"/>
      <c r="Q67" s="642"/>
      <c r="R67" s="642"/>
      <c r="S67" s="642"/>
      <c r="T67" s="642">
        <v>50</v>
      </c>
      <c r="U67" s="642">
        <v>100</v>
      </c>
      <c r="V67" s="642"/>
      <c r="W67" s="642"/>
      <c r="X67" s="642"/>
      <c r="Y67" s="642">
        <v>13.33</v>
      </c>
      <c r="Z67" s="667">
        <f t="shared" si="1"/>
        <v>655.83</v>
      </c>
    </row>
    <row r="68" spans="1:26" s="669" customFormat="1">
      <c r="A68" s="636">
        <v>65</v>
      </c>
      <c r="B68" s="644" t="s">
        <v>1409</v>
      </c>
      <c r="C68" s="637" t="s">
        <v>1414</v>
      </c>
      <c r="D68" s="638" t="s">
        <v>1415</v>
      </c>
      <c r="E68" s="638">
        <v>350</v>
      </c>
      <c r="F68" s="641"/>
      <c r="G68" s="641">
        <v>683.33</v>
      </c>
      <c r="H68" s="642"/>
      <c r="I68" s="642">
        <v>340</v>
      </c>
      <c r="J68" s="642">
        <v>105</v>
      </c>
      <c r="K68" s="642"/>
      <c r="L68" s="642"/>
      <c r="M68" s="642"/>
      <c r="N68" s="642"/>
      <c r="O68" s="642"/>
      <c r="P68" s="642"/>
      <c r="Q68" s="642"/>
      <c r="R68" s="642"/>
      <c r="S68" s="642"/>
      <c r="T68" s="642">
        <v>50</v>
      </c>
      <c r="U68" s="642"/>
      <c r="V68" s="642"/>
      <c r="W68" s="642"/>
      <c r="X68" s="642"/>
      <c r="Y68" s="642"/>
      <c r="Z68" s="667">
        <f t="shared" si="1"/>
        <v>1178.33</v>
      </c>
    </row>
    <row r="69" spans="1:26" s="669" customFormat="1">
      <c r="A69" s="636">
        <v>66</v>
      </c>
      <c r="B69" s="644" t="s">
        <v>1410</v>
      </c>
      <c r="C69" s="637" t="s">
        <v>1414</v>
      </c>
      <c r="D69" s="638" t="s">
        <v>1415</v>
      </c>
      <c r="E69" s="638">
        <v>350</v>
      </c>
      <c r="F69" s="641"/>
      <c r="G69" s="641">
        <v>26.32</v>
      </c>
      <c r="H69" s="642"/>
      <c r="I69" s="642"/>
      <c r="J69" s="642"/>
      <c r="K69" s="642"/>
      <c r="L69" s="642">
        <v>141</v>
      </c>
      <c r="M69" s="642">
        <v>116.67</v>
      </c>
      <c r="N69" s="642">
        <v>37.28</v>
      </c>
      <c r="O69" s="642"/>
      <c r="P69" s="642"/>
      <c r="Q69" s="642"/>
      <c r="R69" s="642"/>
      <c r="S69" s="642"/>
      <c r="T69" s="642"/>
      <c r="U69" s="642">
        <v>100</v>
      </c>
      <c r="V69" s="642"/>
      <c r="W69" s="642"/>
      <c r="X69" s="642"/>
      <c r="Y69" s="642">
        <v>60</v>
      </c>
      <c r="Z69" s="667">
        <f t="shared" si="1"/>
        <v>481.27</v>
      </c>
    </row>
    <row r="70" spans="1:26" s="669" customFormat="1">
      <c r="A70" s="636">
        <v>67</v>
      </c>
      <c r="B70" s="644" t="s">
        <v>1411</v>
      </c>
      <c r="C70" s="637" t="s">
        <v>1414</v>
      </c>
      <c r="D70" s="638" t="s">
        <v>1418</v>
      </c>
      <c r="E70" s="638">
        <v>250</v>
      </c>
      <c r="F70" s="641"/>
      <c r="G70" s="641"/>
      <c r="H70" s="642"/>
      <c r="I70" s="642">
        <v>50</v>
      </c>
      <c r="J70" s="642">
        <v>175</v>
      </c>
      <c r="K70" s="642"/>
      <c r="L70" s="642"/>
      <c r="M70" s="642"/>
      <c r="N70" s="642">
        <v>56.25</v>
      </c>
      <c r="O70" s="642"/>
      <c r="P70" s="642"/>
      <c r="Q70" s="642"/>
      <c r="R70" s="642"/>
      <c r="S70" s="642"/>
      <c r="T70" s="642"/>
      <c r="U70" s="642"/>
      <c r="V70" s="642"/>
      <c r="W70" s="642"/>
      <c r="X70" s="642"/>
      <c r="Y70" s="642">
        <v>30</v>
      </c>
      <c r="Z70" s="667">
        <f t="shared" si="1"/>
        <v>311.25</v>
      </c>
    </row>
    <row r="71" spans="1:26" s="669" customFormat="1">
      <c r="A71" s="636">
        <v>68</v>
      </c>
      <c r="B71" s="644" t="s">
        <v>1412</v>
      </c>
      <c r="C71" s="637" t="s">
        <v>1414</v>
      </c>
      <c r="D71" s="638" t="s">
        <v>1415</v>
      </c>
      <c r="E71" s="638">
        <v>350</v>
      </c>
      <c r="F71" s="641"/>
      <c r="G71" s="641">
        <v>500</v>
      </c>
      <c r="H71" s="642"/>
      <c r="I71" s="642">
        <v>608.32000000000005</v>
      </c>
      <c r="J71" s="642">
        <v>128.33000000000001</v>
      </c>
      <c r="K71" s="642"/>
      <c r="L71" s="642"/>
      <c r="M71" s="642"/>
      <c r="N71" s="642">
        <v>181.67</v>
      </c>
      <c r="O71" s="642">
        <v>1874.99</v>
      </c>
      <c r="P71" s="642"/>
      <c r="Q71" s="642"/>
      <c r="R71" s="642"/>
      <c r="S71" s="642">
        <v>200</v>
      </c>
      <c r="T71" s="642">
        <v>200</v>
      </c>
      <c r="U71" s="642"/>
      <c r="V71" s="642"/>
      <c r="W71" s="642"/>
      <c r="X71" s="642"/>
      <c r="Y71" s="642">
        <v>60</v>
      </c>
      <c r="Z71" s="667">
        <f t="shared" si="1"/>
        <v>3753.3100000000004</v>
      </c>
    </row>
    <row r="72" spans="1:26" s="669" customFormat="1">
      <c r="A72" s="636">
        <v>69</v>
      </c>
      <c r="B72" s="644" t="s">
        <v>1413</v>
      </c>
      <c r="C72" s="637" t="s">
        <v>1414</v>
      </c>
      <c r="D72" s="638" t="s">
        <v>1416</v>
      </c>
      <c r="E72" s="638">
        <v>250</v>
      </c>
      <c r="F72" s="641"/>
      <c r="G72" s="641"/>
      <c r="H72" s="642">
        <v>100</v>
      </c>
      <c r="I72" s="642">
        <v>33.33</v>
      </c>
      <c r="J72" s="642"/>
      <c r="K72" s="642"/>
      <c r="L72" s="642">
        <v>300</v>
      </c>
      <c r="M72" s="642"/>
      <c r="N72" s="642"/>
      <c r="O72" s="642"/>
      <c r="P72" s="642"/>
      <c r="Q72" s="642"/>
      <c r="R72" s="642"/>
      <c r="S72" s="642"/>
      <c r="T72" s="642"/>
      <c r="U72" s="642">
        <v>100</v>
      </c>
      <c r="V72" s="642">
        <v>30</v>
      </c>
      <c r="W72" s="642"/>
      <c r="X72" s="642"/>
      <c r="Y72" s="642">
        <v>40</v>
      </c>
      <c r="Z72" s="667">
        <f t="shared" si="1"/>
        <v>603.32999999999993</v>
      </c>
    </row>
    <row r="73" spans="1:26" s="669" customFormat="1">
      <c r="A73" s="636">
        <v>70</v>
      </c>
      <c r="B73" s="637" t="s">
        <v>3751</v>
      </c>
      <c r="C73" s="637" t="s">
        <v>3786</v>
      </c>
      <c r="D73" s="638" t="s">
        <v>215</v>
      </c>
      <c r="E73" s="638">
        <v>350</v>
      </c>
      <c r="F73" s="642"/>
      <c r="G73" s="641"/>
      <c r="H73" s="641"/>
      <c r="I73" s="641"/>
      <c r="J73" s="641"/>
      <c r="K73" s="641"/>
      <c r="L73" s="641"/>
      <c r="M73" s="641">
        <v>100</v>
      </c>
      <c r="N73" s="642"/>
      <c r="O73" s="641"/>
      <c r="P73" s="641"/>
      <c r="Q73" s="641"/>
      <c r="R73" s="641"/>
      <c r="S73" s="641">
        <v>200</v>
      </c>
      <c r="T73" s="641">
        <v>25</v>
      </c>
      <c r="U73" s="641">
        <v>100</v>
      </c>
      <c r="V73" s="641"/>
      <c r="W73" s="641"/>
      <c r="X73" s="641">
        <v>5</v>
      </c>
      <c r="Y73" s="641"/>
      <c r="Z73" s="667">
        <f t="shared" si="1"/>
        <v>430</v>
      </c>
    </row>
    <row r="74" spans="1:26" s="669" customFormat="1">
      <c r="A74" s="636">
        <v>71</v>
      </c>
      <c r="B74" s="637" t="s">
        <v>3752</v>
      </c>
      <c r="C74" s="637" t="s">
        <v>3786</v>
      </c>
      <c r="D74" s="638" t="s">
        <v>215</v>
      </c>
      <c r="E74" s="638">
        <v>350</v>
      </c>
      <c r="F74" s="641"/>
      <c r="G74" s="641"/>
      <c r="H74" s="641"/>
      <c r="I74" s="641"/>
      <c r="J74" s="641"/>
      <c r="K74" s="641"/>
      <c r="L74" s="641"/>
      <c r="M74" s="641"/>
      <c r="N74" s="642"/>
      <c r="O74" s="641"/>
      <c r="P74" s="641"/>
      <c r="Q74" s="641"/>
      <c r="R74" s="641"/>
      <c r="S74" s="641"/>
      <c r="T74" s="641"/>
      <c r="U74" s="641"/>
      <c r="V74" s="641"/>
      <c r="W74" s="641"/>
      <c r="X74" s="641"/>
      <c r="Y74" s="641"/>
      <c r="Z74" s="667" t="s">
        <v>3790</v>
      </c>
    </row>
    <row r="75" spans="1:26" s="669" customFormat="1">
      <c r="A75" s="636">
        <v>72</v>
      </c>
      <c r="B75" s="637" t="s">
        <v>3753</v>
      </c>
      <c r="C75" s="637" t="s">
        <v>3786</v>
      </c>
      <c r="D75" s="638" t="s">
        <v>3787</v>
      </c>
      <c r="E75" s="638">
        <v>500</v>
      </c>
      <c r="F75" s="641"/>
      <c r="G75" s="641">
        <v>875</v>
      </c>
      <c r="H75" s="641"/>
      <c r="I75" s="641">
        <v>133.32999999999998</v>
      </c>
      <c r="J75" s="641"/>
      <c r="K75" s="641"/>
      <c r="L75" s="641"/>
      <c r="M75" s="641"/>
      <c r="N75" s="641">
        <v>822.98</v>
      </c>
      <c r="O75" s="641"/>
      <c r="P75" s="641"/>
      <c r="Q75" s="641"/>
      <c r="R75" s="641"/>
      <c r="S75" s="641">
        <v>100</v>
      </c>
      <c r="T75" s="641">
        <v>200</v>
      </c>
      <c r="U75" s="641"/>
      <c r="V75" s="641"/>
      <c r="W75" s="641"/>
      <c r="X75" s="641"/>
      <c r="Y75" s="641">
        <v>20</v>
      </c>
      <c r="Z75" s="667">
        <f t="shared" si="1"/>
        <v>2151.31</v>
      </c>
    </row>
    <row r="76" spans="1:26" s="669" customFormat="1">
      <c r="A76" s="636">
        <v>73</v>
      </c>
      <c r="B76" s="637" t="s">
        <v>3754</v>
      </c>
      <c r="C76" s="637" t="s">
        <v>3786</v>
      </c>
      <c r="D76" s="638" t="s">
        <v>215</v>
      </c>
      <c r="E76" s="638">
        <v>350</v>
      </c>
      <c r="F76" s="646"/>
      <c r="G76" s="641">
        <v>125</v>
      </c>
      <c r="H76" s="641"/>
      <c r="I76" s="641"/>
      <c r="J76" s="641"/>
      <c r="K76" s="641"/>
      <c r="L76" s="641"/>
      <c r="M76" s="641"/>
      <c r="N76" s="641">
        <v>42.91</v>
      </c>
      <c r="O76" s="641"/>
      <c r="P76" s="641"/>
      <c r="Q76" s="641"/>
      <c r="R76" s="641"/>
      <c r="S76" s="641">
        <v>50</v>
      </c>
      <c r="T76" s="641"/>
      <c r="U76" s="641"/>
      <c r="V76" s="641"/>
      <c r="W76" s="641"/>
      <c r="X76" s="641"/>
      <c r="Y76" s="641"/>
      <c r="Z76" s="667">
        <f t="shared" si="1"/>
        <v>217.91</v>
      </c>
    </row>
    <row r="77" spans="1:26" s="669" customFormat="1">
      <c r="A77" s="636">
        <v>74</v>
      </c>
      <c r="B77" s="637" t="s">
        <v>3755</v>
      </c>
      <c r="C77" s="637" t="s">
        <v>3786</v>
      </c>
      <c r="D77" s="638" t="s">
        <v>3787</v>
      </c>
      <c r="E77" s="638">
        <v>500</v>
      </c>
      <c r="F77" s="647"/>
      <c r="G77" s="641"/>
      <c r="H77" s="641">
        <v>300</v>
      </c>
      <c r="I77" s="641"/>
      <c r="J77" s="641">
        <v>35</v>
      </c>
      <c r="K77" s="641"/>
      <c r="L77" s="641">
        <v>300</v>
      </c>
      <c r="M77" s="641"/>
      <c r="N77" s="641">
        <v>1070</v>
      </c>
      <c r="O77" s="641"/>
      <c r="P77" s="641"/>
      <c r="Q77" s="641"/>
      <c r="R77" s="641"/>
      <c r="S77" s="641"/>
      <c r="T77" s="641">
        <v>200</v>
      </c>
      <c r="U77" s="641"/>
      <c r="V77" s="639">
        <v>450</v>
      </c>
      <c r="W77" s="641"/>
      <c r="X77" s="641"/>
      <c r="Y77" s="641"/>
      <c r="Z77" s="667">
        <f t="shared" si="1"/>
        <v>2355</v>
      </c>
    </row>
    <row r="78" spans="1:26" s="669" customFormat="1">
      <c r="A78" s="636">
        <v>75</v>
      </c>
      <c r="B78" s="637" t="s">
        <v>3756</v>
      </c>
      <c r="C78" s="637" t="s">
        <v>3786</v>
      </c>
      <c r="D78" s="638" t="s">
        <v>3787</v>
      </c>
      <c r="E78" s="638">
        <v>500</v>
      </c>
      <c r="F78" s="648"/>
      <c r="G78" s="641"/>
      <c r="H78" s="641"/>
      <c r="I78" s="641">
        <v>50</v>
      </c>
      <c r="J78" s="641"/>
      <c r="K78" s="641">
        <v>720</v>
      </c>
      <c r="L78" s="641"/>
      <c r="M78" s="641"/>
      <c r="N78" s="641">
        <v>1121.67</v>
      </c>
      <c r="O78" s="641"/>
      <c r="P78" s="641"/>
      <c r="Q78" s="641"/>
      <c r="R78" s="641"/>
      <c r="S78" s="641"/>
      <c r="T78" s="641">
        <v>150</v>
      </c>
      <c r="U78" s="641">
        <v>100</v>
      </c>
      <c r="V78" s="641"/>
      <c r="W78" s="641">
        <v>125</v>
      </c>
      <c r="X78" s="641">
        <v>10</v>
      </c>
      <c r="Y78" s="641"/>
      <c r="Z78" s="667">
        <f t="shared" si="1"/>
        <v>2276.67</v>
      </c>
    </row>
    <row r="79" spans="1:26" s="669" customFormat="1">
      <c r="A79" s="636">
        <v>76</v>
      </c>
      <c r="B79" s="649" t="s">
        <v>3757</v>
      </c>
      <c r="C79" s="637" t="s">
        <v>3786</v>
      </c>
      <c r="D79" s="638" t="s">
        <v>215</v>
      </c>
      <c r="E79" s="638">
        <v>350</v>
      </c>
      <c r="F79" s="648"/>
      <c r="G79" s="641"/>
      <c r="H79" s="641">
        <v>200</v>
      </c>
      <c r="I79" s="641">
        <v>100</v>
      </c>
      <c r="J79" s="641">
        <v>105</v>
      </c>
      <c r="K79" s="641"/>
      <c r="L79" s="641"/>
      <c r="M79" s="641"/>
      <c r="N79" s="641">
        <v>279.67</v>
      </c>
      <c r="O79" s="641"/>
      <c r="P79" s="641"/>
      <c r="Q79" s="641"/>
      <c r="R79" s="641"/>
      <c r="S79" s="641">
        <v>200</v>
      </c>
      <c r="T79" s="641">
        <v>200</v>
      </c>
      <c r="U79" s="641"/>
      <c r="V79" s="641"/>
      <c r="W79" s="641">
        <v>150</v>
      </c>
      <c r="X79" s="641"/>
      <c r="Y79" s="641">
        <v>50</v>
      </c>
      <c r="Z79" s="667">
        <f t="shared" si="1"/>
        <v>1284.67</v>
      </c>
    </row>
    <row r="80" spans="1:26" s="669" customFormat="1">
      <c r="A80" s="636">
        <v>77</v>
      </c>
      <c r="B80" s="637" t="s">
        <v>3758</v>
      </c>
      <c r="C80" s="637" t="s">
        <v>3786</v>
      </c>
      <c r="D80" s="638" t="s">
        <v>596</v>
      </c>
      <c r="E80" s="638">
        <v>300</v>
      </c>
      <c r="F80" s="647"/>
      <c r="G80" s="641"/>
      <c r="H80" s="641"/>
      <c r="I80" s="641"/>
      <c r="J80" s="641"/>
      <c r="K80" s="641"/>
      <c r="L80" s="641"/>
      <c r="M80" s="641"/>
      <c r="N80" s="647"/>
      <c r="O80" s="641"/>
      <c r="P80" s="641"/>
      <c r="Q80" s="641"/>
      <c r="R80" s="641"/>
      <c r="S80" s="641"/>
      <c r="T80" s="641">
        <v>25</v>
      </c>
      <c r="U80" s="641"/>
      <c r="V80" s="641"/>
      <c r="W80" s="641"/>
      <c r="X80" s="641"/>
      <c r="Y80" s="641"/>
      <c r="Z80" s="667">
        <f t="shared" si="1"/>
        <v>25</v>
      </c>
    </row>
    <row r="81" spans="1:26" s="669" customFormat="1">
      <c r="A81" s="636">
        <v>78</v>
      </c>
      <c r="B81" s="637" t="s">
        <v>3759</v>
      </c>
      <c r="C81" s="637" t="s">
        <v>3786</v>
      </c>
      <c r="D81" s="638" t="s">
        <v>596</v>
      </c>
      <c r="E81" s="638">
        <v>300</v>
      </c>
      <c r="F81" s="648"/>
      <c r="G81" s="641"/>
      <c r="H81" s="641"/>
      <c r="I81" s="641"/>
      <c r="J81" s="641"/>
      <c r="K81" s="641"/>
      <c r="L81" s="641"/>
      <c r="M81" s="641"/>
      <c r="N81" s="648"/>
      <c r="O81" s="641"/>
      <c r="P81" s="641"/>
      <c r="Q81" s="641"/>
      <c r="R81" s="641"/>
      <c r="S81" s="641"/>
      <c r="T81" s="641"/>
      <c r="U81" s="641"/>
      <c r="V81" s="641"/>
      <c r="W81" s="641"/>
      <c r="X81" s="641"/>
      <c r="Y81" s="641"/>
      <c r="Z81" s="667">
        <f t="shared" si="1"/>
        <v>0</v>
      </c>
    </row>
    <row r="82" spans="1:26" s="669" customFormat="1">
      <c r="A82" s="636">
        <v>79</v>
      </c>
      <c r="B82" s="637" t="s">
        <v>3760</v>
      </c>
      <c r="C82" s="637" t="s">
        <v>3786</v>
      </c>
      <c r="D82" s="638" t="s">
        <v>596</v>
      </c>
      <c r="E82" s="638">
        <v>300</v>
      </c>
      <c r="F82" s="648"/>
      <c r="G82" s="641"/>
      <c r="H82" s="641"/>
      <c r="I82" s="641"/>
      <c r="J82" s="641"/>
      <c r="K82" s="641"/>
      <c r="L82" s="641"/>
      <c r="M82" s="641"/>
      <c r="N82" s="648"/>
      <c r="O82" s="641"/>
      <c r="P82" s="641"/>
      <c r="Q82" s="641"/>
      <c r="R82" s="641"/>
      <c r="S82" s="641"/>
      <c r="T82" s="641"/>
      <c r="U82" s="641"/>
      <c r="V82" s="641"/>
      <c r="W82" s="641"/>
      <c r="X82" s="641"/>
      <c r="Y82" s="641"/>
      <c r="Z82" s="667">
        <f t="shared" si="1"/>
        <v>0</v>
      </c>
    </row>
    <row r="83" spans="1:26" s="669" customFormat="1">
      <c r="A83" s="636">
        <v>80</v>
      </c>
      <c r="B83" s="637" t="s">
        <v>3761</v>
      </c>
      <c r="C83" s="637" t="s">
        <v>3786</v>
      </c>
      <c r="D83" s="638" t="s">
        <v>596</v>
      </c>
      <c r="E83" s="638">
        <v>300</v>
      </c>
      <c r="F83" s="641"/>
      <c r="G83" s="641"/>
      <c r="H83" s="641"/>
      <c r="I83" s="641"/>
      <c r="J83" s="641"/>
      <c r="K83" s="641"/>
      <c r="L83" s="641"/>
      <c r="M83" s="641"/>
      <c r="N83" s="642"/>
      <c r="O83" s="641"/>
      <c r="P83" s="641"/>
      <c r="Q83" s="641"/>
      <c r="R83" s="641"/>
      <c r="S83" s="641"/>
      <c r="T83" s="641"/>
      <c r="U83" s="641"/>
      <c r="V83" s="641"/>
      <c r="W83" s="641"/>
      <c r="X83" s="641"/>
      <c r="Y83" s="641"/>
      <c r="Z83" s="667">
        <f t="shared" si="1"/>
        <v>0</v>
      </c>
    </row>
    <row r="84" spans="1:26" s="669" customFormat="1">
      <c r="A84" s="636">
        <v>81</v>
      </c>
      <c r="B84" s="637" t="s">
        <v>3762</v>
      </c>
      <c r="C84" s="637" t="s">
        <v>3786</v>
      </c>
      <c r="D84" s="638" t="s">
        <v>596</v>
      </c>
      <c r="E84" s="638">
        <v>300</v>
      </c>
      <c r="F84" s="641"/>
      <c r="G84" s="641"/>
      <c r="H84" s="641"/>
      <c r="I84" s="641"/>
      <c r="J84" s="641"/>
      <c r="K84" s="641"/>
      <c r="L84" s="641"/>
      <c r="M84" s="641"/>
      <c r="N84" s="642"/>
      <c r="O84" s="641"/>
      <c r="P84" s="641"/>
      <c r="Q84" s="641"/>
      <c r="R84" s="641"/>
      <c r="S84" s="641"/>
      <c r="T84" s="641"/>
      <c r="U84" s="641"/>
      <c r="V84" s="641"/>
      <c r="W84" s="641"/>
      <c r="X84" s="641"/>
      <c r="Y84" s="641">
        <v>20</v>
      </c>
      <c r="Z84" s="667">
        <f t="shared" si="1"/>
        <v>20</v>
      </c>
    </row>
    <row r="85" spans="1:26" s="669" customFormat="1">
      <c r="A85" s="636">
        <v>82</v>
      </c>
      <c r="B85" s="637" t="s">
        <v>3763</v>
      </c>
      <c r="C85" s="637" t="s">
        <v>3786</v>
      </c>
      <c r="D85" s="638" t="s">
        <v>596</v>
      </c>
      <c r="E85" s="638">
        <v>300</v>
      </c>
      <c r="F85" s="650"/>
      <c r="G85" s="641"/>
      <c r="H85" s="641"/>
      <c r="I85" s="641">
        <v>300</v>
      </c>
      <c r="J85" s="641"/>
      <c r="K85" s="641"/>
      <c r="L85" s="641"/>
      <c r="M85" s="641"/>
      <c r="N85" s="641">
        <v>120</v>
      </c>
      <c r="O85" s="641"/>
      <c r="P85" s="641"/>
      <c r="Q85" s="641"/>
      <c r="R85" s="641"/>
      <c r="S85" s="641"/>
      <c r="T85" s="641"/>
      <c r="U85" s="641"/>
      <c r="V85" s="641"/>
      <c r="W85" s="641"/>
      <c r="X85" s="641"/>
      <c r="Y85" s="641">
        <v>10</v>
      </c>
      <c r="Z85" s="667">
        <f t="shared" si="1"/>
        <v>430</v>
      </c>
    </row>
    <row r="86" spans="1:26" s="669" customFormat="1">
      <c r="A86" s="636">
        <v>83</v>
      </c>
      <c r="B86" s="637" t="s">
        <v>3764</v>
      </c>
      <c r="C86" s="637" t="s">
        <v>3786</v>
      </c>
      <c r="D86" s="638" t="s">
        <v>596</v>
      </c>
      <c r="E86" s="638">
        <v>300</v>
      </c>
      <c r="F86" s="641"/>
      <c r="G86" s="641"/>
      <c r="H86" s="641"/>
      <c r="I86" s="641"/>
      <c r="J86" s="641"/>
      <c r="K86" s="641"/>
      <c r="L86" s="641">
        <v>300</v>
      </c>
      <c r="M86" s="641"/>
      <c r="N86" s="641"/>
      <c r="O86" s="641"/>
      <c r="P86" s="641"/>
      <c r="Q86" s="641"/>
      <c r="R86" s="641"/>
      <c r="S86" s="641"/>
      <c r="T86" s="641"/>
      <c r="U86" s="641"/>
      <c r="V86" s="641"/>
      <c r="W86" s="641"/>
      <c r="X86" s="641"/>
      <c r="Y86" s="641"/>
      <c r="Z86" s="667">
        <f t="shared" si="1"/>
        <v>300</v>
      </c>
    </row>
    <row r="87" spans="1:26" s="669" customFormat="1">
      <c r="A87" s="636">
        <v>84</v>
      </c>
      <c r="B87" s="637" t="s">
        <v>3765</v>
      </c>
      <c r="C87" s="637" t="s">
        <v>3786</v>
      </c>
      <c r="D87" s="638" t="s">
        <v>596</v>
      </c>
      <c r="E87" s="638">
        <v>300</v>
      </c>
      <c r="F87" s="641"/>
      <c r="G87" s="641"/>
      <c r="H87" s="641"/>
      <c r="I87" s="641"/>
      <c r="J87" s="641"/>
      <c r="K87" s="641"/>
      <c r="L87" s="641"/>
      <c r="M87" s="641"/>
      <c r="N87" s="642"/>
      <c r="O87" s="641"/>
      <c r="P87" s="641"/>
      <c r="Q87" s="641"/>
      <c r="R87" s="641"/>
      <c r="S87" s="641"/>
      <c r="T87" s="641"/>
      <c r="U87" s="641"/>
      <c r="V87" s="641"/>
      <c r="W87" s="641"/>
      <c r="X87" s="641"/>
      <c r="Y87" s="641"/>
      <c r="Z87" s="667" t="s">
        <v>3790</v>
      </c>
    </row>
    <row r="88" spans="1:26" s="669" customFormat="1">
      <c r="A88" s="636">
        <v>85</v>
      </c>
      <c r="B88" s="637" t="s">
        <v>3766</v>
      </c>
      <c r="C88" s="637" t="s">
        <v>3786</v>
      </c>
      <c r="D88" s="638" t="s">
        <v>596</v>
      </c>
      <c r="E88" s="638">
        <v>300</v>
      </c>
      <c r="F88" s="648"/>
      <c r="G88" s="641"/>
      <c r="H88" s="641"/>
      <c r="I88" s="641"/>
      <c r="J88" s="641"/>
      <c r="K88" s="641"/>
      <c r="L88" s="641"/>
      <c r="M88" s="641"/>
      <c r="N88" s="641">
        <v>5</v>
      </c>
      <c r="O88" s="641"/>
      <c r="P88" s="641"/>
      <c r="Q88" s="641"/>
      <c r="R88" s="641"/>
      <c r="S88" s="641"/>
      <c r="T88" s="641">
        <v>0</v>
      </c>
      <c r="U88" s="641">
        <v>25</v>
      </c>
      <c r="V88" s="641"/>
      <c r="W88" s="641"/>
      <c r="X88" s="641">
        <v>6.666666666666667</v>
      </c>
      <c r="Y88" s="641"/>
      <c r="Z88" s="667">
        <f t="shared" si="1"/>
        <v>36.666666666666664</v>
      </c>
    </row>
    <row r="89" spans="1:26" s="669" customFormat="1">
      <c r="A89" s="636">
        <v>86</v>
      </c>
      <c r="B89" s="637" t="s">
        <v>3767</v>
      </c>
      <c r="C89" s="637" t="s">
        <v>3786</v>
      </c>
      <c r="D89" s="638" t="s">
        <v>596</v>
      </c>
      <c r="E89" s="638">
        <v>300</v>
      </c>
      <c r="F89" s="642"/>
      <c r="G89" s="641">
        <v>125</v>
      </c>
      <c r="H89" s="641"/>
      <c r="I89" s="641">
        <v>33.33</v>
      </c>
      <c r="J89" s="641"/>
      <c r="K89" s="641"/>
      <c r="L89" s="641"/>
      <c r="M89" s="641"/>
      <c r="N89" s="641">
        <v>82.92</v>
      </c>
      <c r="O89" s="641"/>
      <c r="P89" s="641"/>
      <c r="Q89" s="641"/>
      <c r="R89" s="641"/>
      <c r="S89" s="641">
        <v>50</v>
      </c>
      <c r="T89" s="641">
        <v>25</v>
      </c>
      <c r="U89" s="641">
        <v>75</v>
      </c>
      <c r="V89" s="641"/>
      <c r="W89" s="641"/>
      <c r="X89" s="641">
        <v>11.67</v>
      </c>
      <c r="Y89" s="641"/>
      <c r="Z89" s="667">
        <f t="shared" si="1"/>
        <v>402.92</v>
      </c>
    </row>
    <row r="90" spans="1:26" s="669" customFormat="1">
      <c r="A90" s="636">
        <v>87</v>
      </c>
      <c r="B90" s="637" t="s">
        <v>3768</v>
      </c>
      <c r="C90" s="637" t="s">
        <v>3786</v>
      </c>
      <c r="D90" s="638" t="s">
        <v>596</v>
      </c>
      <c r="E90" s="638">
        <v>300</v>
      </c>
      <c r="F90" s="647"/>
      <c r="G90" s="641">
        <v>500</v>
      </c>
      <c r="H90" s="641"/>
      <c r="I90" s="641"/>
      <c r="J90" s="641">
        <v>35</v>
      </c>
      <c r="K90" s="641"/>
      <c r="L90" s="641"/>
      <c r="M90" s="641"/>
      <c r="N90" s="647">
        <v>457.2</v>
      </c>
      <c r="O90" s="641"/>
      <c r="P90" s="641"/>
      <c r="Q90" s="641"/>
      <c r="R90" s="641"/>
      <c r="S90" s="641">
        <v>150</v>
      </c>
      <c r="T90" s="641">
        <v>125</v>
      </c>
      <c r="U90" s="641"/>
      <c r="V90" s="641"/>
      <c r="W90" s="641"/>
      <c r="X90" s="641"/>
      <c r="Y90" s="641"/>
      <c r="Z90" s="667">
        <f t="shared" si="1"/>
        <v>1267.2</v>
      </c>
    </row>
    <row r="91" spans="1:26" s="669" customFormat="1">
      <c r="A91" s="636">
        <v>88</v>
      </c>
      <c r="B91" s="637" t="s">
        <v>3769</v>
      </c>
      <c r="C91" s="637" t="s">
        <v>3786</v>
      </c>
      <c r="D91" s="638" t="s">
        <v>3788</v>
      </c>
      <c r="E91" s="638">
        <v>250</v>
      </c>
      <c r="F91" s="648"/>
      <c r="G91" s="648">
        <v>125</v>
      </c>
      <c r="H91" s="648"/>
      <c r="I91" s="648">
        <v>33.333333333333336</v>
      </c>
      <c r="J91" s="648"/>
      <c r="K91" s="648"/>
      <c r="L91" s="648"/>
      <c r="M91" s="641"/>
      <c r="N91" s="641">
        <v>8.75</v>
      </c>
      <c r="O91" s="641"/>
      <c r="P91" s="641"/>
      <c r="Q91" s="641"/>
      <c r="R91" s="641"/>
      <c r="S91" s="641">
        <v>200</v>
      </c>
      <c r="T91" s="641"/>
      <c r="U91" s="641">
        <v>75</v>
      </c>
      <c r="V91" s="641"/>
      <c r="W91" s="641"/>
      <c r="X91" s="641">
        <v>16.666666666666668</v>
      </c>
      <c r="Y91" s="641"/>
      <c r="Z91" s="667">
        <f t="shared" si="1"/>
        <v>458.75000000000006</v>
      </c>
    </row>
    <row r="92" spans="1:26" s="669" customFormat="1">
      <c r="A92" s="636">
        <v>89</v>
      </c>
      <c r="B92" s="637" t="s">
        <v>3770</v>
      </c>
      <c r="C92" s="637" t="s">
        <v>3786</v>
      </c>
      <c r="D92" s="638" t="s">
        <v>3788</v>
      </c>
      <c r="E92" s="638">
        <v>250</v>
      </c>
      <c r="F92" s="648"/>
      <c r="G92" s="648"/>
      <c r="H92" s="648"/>
      <c r="I92" s="648"/>
      <c r="J92" s="648"/>
      <c r="K92" s="648">
        <v>517.5</v>
      </c>
      <c r="L92" s="648"/>
      <c r="M92" s="641"/>
      <c r="N92" s="641">
        <v>7.5</v>
      </c>
      <c r="O92" s="641"/>
      <c r="P92" s="641"/>
      <c r="Q92" s="641"/>
      <c r="R92" s="641"/>
      <c r="S92" s="641"/>
      <c r="T92" s="641"/>
      <c r="U92" s="641"/>
      <c r="V92" s="641"/>
      <c r="W92" s="641"/>
      <c r="X92" s="641"/>
      <c r="Y92" s="641"/>
      <c r="Z92" s="667">
        <f t="shared" si="1"/>
        <v>525</v>
      </c>
    </row>
    <row r="93" spans="1:26" s="669" customFormat="1">
      <c r="A93" s="636">
        <v>90</v>
      </c>
      <c r="B93" s="637" t="s">
        <v>3771</v>
      </c>
      <c r="C93" s="637" t="s">
        <v>3786</v>
      </c>
      <c r="D93" s="638" t="s">
        <v>3788</v>
      </c>
      <c r="E93" s="638">
        <v>250</v>
      </c>
      <c r="F93" s="641"/>
      <c r="G93" s="641"/>
      <c r="H93" s="642"/>
      <c r="I93" s="642"/>
      <c r="J93" s="642"/>
      <c r="K93" s="642"/>
      <c r="L93" s="642"/>
      <c r="M93" s="641"/>
      <c r="N93" s="642"/>
      <c r="O93" s="641"/>
      <c r="P93" s="641"/>
      <c r="Q93" s="641"/>
      <c r="R93" s="641"/>
      <c r="S93" s="641"/>
      <c r="T93" s="641"/>
      <c r="U93" s="641"/>
      <c r="V93" s="641"/>
      <c r="W93" s="641"/>
      <c r="X93" s="641"/>
      <c r="Y93" s="641"/>
      <c r="Z93" s="667" t="s">
        <v>3790</v>
      </c>
    </row>
    <row r="94" spans="1:26" s="669" customFormat="1">
      <c r="A94" s="636">
        <v>91</v>
      </c>
      <c r="B94" s="637" t="s">
        <v>3772</v>
      </c>
      <c r="C94" s="637" t="s">
        <v>3786</v>
      </c>
      <c r="D94" s="638" t="s">
        <v>3788</v>
      </c>
      <c r="E94" s="638">
        <v>250</v>
      </c>
      <c r="F94" s="648"/>
      <c r="G94" s="648"/>
      <c r="H94" s="648"/>
      <c r="I94" s="648"/>
      <c r="J94" s="648"/>
      <c r="K94" s="648"/>
      <c r="L94" s="648"/>
      <c r="M94" s="641"/>
      <c r="N94" s="648"/>
      <c r="O94" s="641"/>
      <c r="P94" s="641"/>
      <c r="Q94" s="641"/>
      <c r="R94" s="641"/>
      <c r="S94" s="641"/>
      <c r="T94" s="641">
        <v>25</v>
      </c>
      <c r="U94" s="641"/>
      <c r="V94" s="641"/>
      <c r="W94" s="641"/>
      <c r="X94" s="641"/>
      <c r="Y94" s="641"/>
      <c r="Z94" s="667">
        <f t="shared" si="1"/>
        <v>25</v>
      </c>
    </row>
    <row r="95" spans="1:26" s="669" customFormat="1">
      <c r="A95" s="636">
        <v>92</v>
      </c>
      <c r="B95" s="637" t="s">
        <v>3773</v>
      </c>
      <c r="C95" s="637" t="s">
        <v>3786</v>
      </c>
      <c r="D95" s="638" t="s">
        <v>3788</v>
      </c>
      <c r="E95" s="638">
        <v>250</v>
      </c>
      <c r="F95" s="641"/>
      <c r="G95" s="641"/>
      <c r="H95" s="642"/>
      <c r="I95" s="642"/>
      <c r="J95" s="642"/>
      <c r="K95" s="642"/>
      <c r="L95" s="642"/>
      <c r="M95" s="641"/>
      <c r="N95" s="642"/>
      <c r="O95" s="641"/>
      <c r="P95" s="641"/>
      <c r="Q95" s="641"/>
      <c r="R95" s="641"/>
      <c r="S95" s="641"/>
      <c r="T95" s="641"/>
      <c r="U95" s="641"/>
      <c r="V95" s="641"/>
      <c r="W95" s="641"/>
      <c r="X95" s="641"/>
      <c r="Y95" s="641"/>
      <c r="Z95" s="667">
        <f t="shared" si="1"/>
        <v>0</v>
      </c>
    </row>
    <row r="96" spans="1:26" s="669" customFormat="1">
      <c r="A96" s="636">
        <v>93</v>
      </c>
      <c r="B96" s="637" t="s">
        <v>3774</v>
      </c>
      <c r="C96" s="637" t="s">
        <v>3786</v>
      </c>
      <c r="D96" s="638" t="s">
        <v>3788</v>
      </c>
      <c r="E96" s="638">
        <v>250</v>
      </c>
      <c r="F96" s="641"/>
      <c r="G96" s="641"/>
      <c r="H96" s="642"/>
      <c r="I96" s="642"/>
      <c r="J96" s="642"/>
      <c r="K96" s="642"/>
      <c r="L96" s="642"/>
      <c r="M96" s="641"/>
      <c r="N96" s="642"/>
      <c r="O96" s="641"/>
      <c r="P96" s="641"/>
      <c r="Q96" s="641"/>
      <c r="R96" s="641"/>
      <c r="S96" s="641"/>
      <c r="T96" s="641"/>
      <c r="U96" s="641"/>
      <c r="V96" s="641"/>
      <c r="W96" s="641"/>
      <c r="X96" s="641"/>
      <c r="Y96" s="641"/>
      <c r="Z96" s="667">
        <f t="shared" ref="Z96:Z107" si="2">SUM(F96:Y96)</f>
        <v>0</v>
      </c>
    </row>
    <row r="97" spans="1:26" s="669" customFormat="1">
      <c r="A97" s="636">
        <v>94</v>
      </c>
      <c r="B97" s="637" t="s">
        <v>3775</v>
      </c>
      <c r="C97" s="637" t="s">
        <v>3786</v>
      </c>
      <c r="D97" s="638" t="s">
        <v>3788</v>
      </c>
      <c r="E97" s="638">
        <v>250</v>
      </c>
      <c r="F97" s="641"/>
      <c r="G97" s="641"/>
      <c r="H97" s="642"/>
      <c r="I97" s="642"/>
      <c r="J97" s="642"/>
      <c r="K97" s="642"/>
      <c r="L97" s="642"/>
      <c r="M97" s="641"/>
      <c r="N97" s="642"/>
      <c r="O97" s="641"/>
      <c r="P97" s="641"/>
      <c r="Q97" s="641"/>
      <c r="R97" s="641"/>
      <c r="S97" s="641"/>
      <c r="T97" s="641"/>
      <c r="U97" s="641"/>
      <c r="V97" s="641"/>
      <c r="W97" s="641"/>
      <c r="X97" s="641"/>
      <c r="Y97" s="641"/>
      <c r="Z97" s="667">
        <f t="shared" si="2"/>
        <v>0</v>
      </c>
    </row>
    <row r="98" spans="1:26" s="669" customFormat="1">
      <c r="A98" s="636">
        <v>95</v>
      </c>
      <c r="B98" s="637" t="s">
        <v>3776</v>
      </c>
      <c r="C98" s="637" t="s">
        <v>3786</v>
      </c>
      <c r="D98" s="638" t="s">
        <v>3788</v>
      </c>
      <c r="E98" s="638">
        <v>250</v>
      </c>
      <c r="F98" s="641"/>
      <c r="G98" s="641"/>
      <c r="H98" s="642"/>
      <c r="I98" s="642"/>
      <c r="J98" s="642"/>
      <c r="K98" s="642"/>
      <c r="L98" s="642"/>
      <c r="M98" s="641"/>
      <c r="N98" s="642"/>
      <c r="O98" s="641"/>
      <c r="P98" s="641"/>
      <c r="Q98" s="641"/>
      <c r="R98" s="641"/>
      <c r="S98" s="641"/>
      <c r="T98" s="641"/>
      <c r="U98" s="641"/>
      <c r="V98" s="641"/>
      <c r="W98" s="641"/>
      <c r="X98" s="641"/>
      <c r="Y98" s="641"/>
      <c r="Z98" s="667">
        <f t="shared" si="2"/>
        <v>0</v>
      </c>
    </row>
    <row r="99" spans="1:26" s="669" customFormat="1">
      <c r="A99" s="636">
        <v>96</v>
      </c>
      <c r="B99" s="637" t="s">
        <v>3777</v>
      </c>
      <c r="C99" s="637" t="s">
        <v>3786</v>
      </c>
      <c r="D99" s="638" t="s">
        <v>3788</v>
      </c>
      <c r="E99" s="638">
        <v>250</v>
      </c>
      <c r="F99" s="648"/>
      <c r="G99" s="648"/>
      <c r="H99" s="648"/>
      <c r="I99" s="648"/>
      <c r="J99" s="648"/>
      <c r="K99" s="648"/>
      <c r="L99" s="648"/>
      <c r="M99" s="641"/>
      <c r="N99" s="641">
        <v>15</v>
      </c>
      <c r="O99" s="641"/>
      <c r="P99" s="641"/>
      <c r="Q99" s="641"/>
      <c r="R99" s="641"/>
      <c r="S99" s="641"/>
      <c r="T99" s="641">
        <v>25</v>
      </c>
      <c r="U99" s="641"/>
      <c r="V99" s="641"/>
      <c r="W99" s="641"/>
      <c r="X99" s="641"/>
      <c r="Y99" s="641"/>
      <c r="Z99" s="667">
        <f t="shared" si="2"/>
        <v>40</v>
      </c>
    </row>
    <row r="100" spans="1:26" s="669" customFormat="1">
      <c r="A100" s="636">
        <v>97</v>
      </c>
      <c r="B100" s="637" t="s">
        <v>3778</v>
      </c>
      <c r="C100" s="637" t="s">
        <v>3786</v>
      </c>
      <c r="D100" s="638" t="s">
        <v>3789</v>
      </c>
      <c r="E100" s="638">
        <v>200</v>
      </c>
      <c r="F100" s="648"/>
      <c r="G100" s="648"/>
      <c r="H100" s="648"/>
      <c r="I100" s="648"/>
      <c r="J100" s="648"/>
      <c r="K100" s="648"/>
      <c r="L100" s="648"/>
      <c r="M100" s="641"/>
      <c r="N100" s="641"/>
      <c r="O100" s="641"/>
      <c r="P100" s="641"/>
      <c r="Q100" s="641"/>
      <c r="R100" s="641"/>
      <c r="S100" s="641"/>
      <c r="T100" s="641"/>
      <c r="U100" s="641">
        <v>100</v>
      </c>
      <c r="V100" s="641">
        <v>50</v>
      </c>
      <c r="W100" s="641"/>
      <c r="X100" s="641">
        <v>10</v>
      </c>
      <c r="Y100" s="641"/>
      <c r="Z100" s="667">
        <f t="shared" si="2"/>
        <v>160</v>
      </c>
    </row>
    <row r="101" spans="1:26" s="669" customFormat="1">
      <c r="A101" s="636">
        <v>98</v>
      </c>
      <c r="B101" s="637" t="s">
        <v>3779</v>
      </c>
      <c r="C101" s="637" t="s">
        <v>3786</v>
      </c>
      <c r="D101" s="638" t="s">
        <v>3788</v>
      </c>
      <c r="E101" s="638">
        <v>250</v>
      </c>
      <c r="F101" s="651"/>
      <c r="G101" s="651"/>
      <c r="H101" s="651"/>
      <c r="I101" s="651"/>
      <c r="J101" s="651"/>
      <c r="K101" s="641"/>
      <c r="L101" s="641"/>
      <c r="M101" s="641"/>
      <c r="N101" s="641">
        <v>165</v>
      </c>
      <c r="O101" s="641"/>
      <c r="P101" s="641"/>
      <c r="Q101" s="641"/>
      <c r="R101" s="641"/>
      <c r="S101" s="641"/>
      <c r="T101" s="641"/>
      <c r="U101" s="641"/>
      <c r="V101" s="641"/>
      <c r="W101" s="641"/>
      <c r="X101" s="641"/>
      <c r="Y101" s="641"/>
      <c r="Z101" s="667">
        <f t="shared" si="2"/>
        <v>165</v>
      </c>
    </row>
    <row r="102" spans="1:26" s="669" customFormat="1">
      <c r="A102" s="636">
        <v>99</v>
      </c>
      <c r="B102" s="649" t="s">
        <v>3780</v>
      </c>
      <c r="C102" s="637" t="s">
        <v>3786</v>
      </c>
      <c r="D102" s="638" t="s">
        <v>1056</v>
      </c>
      <c r="E102" s="638">
        <v>250</v>
      </c>
      <c r="F102" s="648"/>
      <c r="G102" s="648"/>
      <c r="H102" s="641"/>
      <c r="I102" s="641">
        <v>45</v>
      </c>
      <c r="J102" s="641"/>
      <c r="K102" s="641"/>
      <c r="L102" s="641"/>
      <c r="M102" s="641"/>
      <c r="N102" s="641">
        <v>61.67</v>
      </c>
      <c r="O102" s="641">
        <v>100</v>
      </c>
      <c r="P102" s="641"/>
      <c r="Q102" s="641"/>
      <c r="R102" s="641"/>
      <c r="S102" s="641"/>
      <c r="T102" s="641"/>
      <c r="U102" s="641"/>
      <c r="V102" s="641">
        <v>60</v>
      </c>
      <c r="W102" s="641"/>
      <c r="X102" s="641">
        <v>10</v>
      </c>
      <c r="Y102" s="641">
        <v>20</v>
      </c>
      <c r="Z102" s="667">
        <f t="shared" si="2"/>
        <v>296.67</v>
      </c>
    </row>
    <row r="103" spans="1:26" s="669" customFormat="1">
      <c r="A103" s="636">
        <v>100</v>
      </c>
      <c r="B103" s="637" t="s">
        <v>3781</v>
      </c>
      <c r="C103" s="637" t="s">
        <v>3786</v>
      </c>
      <c r="D103" s="638" t="s">
        <v>3789</v>
      </c>
      <c r="E103" s="638">
        <v>200</v>
      </c>
      <c r="F103" s="641"/>
      <c r="G103" s="641"/>
      <c r="H103" s="641"/>
      <c r="I103" s="641"/>
      <c r="J103" s="641"/>
      <c r="K103" s="641"/>
      <c r="L103" s="641"/>
      <c r="M103" s="641"/>
      <c r="N103" s="641"/>
      <c r="O103" s="641"/>
      <c r="P103" s="641"/>
      <c r="Q103" s="641"/>
      <c r="R103" s="641"/>
      <c r="S103" s="641"/>
      <c r="T103" s="641"/>
      <c r="U103" s="641"/>
      <c r="V103" s="641"/>
      <c r="W103" s="641"/>
      <c r="X103" s="641"/>
      <c r="Y103" s="641"/>
      <c r="Z103" s="667">
        <f t="shared" si="2"/>
        <v>0</v>
      </c>
    </row>
    <row r="104" spans="1:26" s="669" customFormat="1">
      <c r="A104" s="636">
        <v>101</v>
      </c>
      <c r="B104" s="637" t="s">
        <v>3782</v>
      </c>
      <c r="C104" s="637" t="s">
        <v>3786</v>
      </c>
      <c r="D104" s="638" t="s">
        <v>3789</v>
      </c>
      <c r="E104" s="638">
        <v>200</v>
      </c>
      <c r="F104" s="647"/>
      <c r="G104" s="647"/>
      <c r="H104" s="641"/>
      <c r="I104" s="641"/>
      <c r="J104" s="641"/>
      <c r="K104" s="641"/>
      <c r="L104" s="641">
        <v>300</v>
      </c>
      <c r="M104" s="641"/>
      <c r="N104" s="641"/>
      <c r="O104" s="641"/>
      <c r="P104" s="641"/>
      <c r="Q104" s="641"/>
      <c r="R104" s="641"/>
      <c r="S104" s="641"/>
      <c r="T104" s="641"/>
      <c r="U104" s="641"/>
      <c r="V104" s="641"/>
      <c r="W104" s="641"/>
      <c r="X104" s="641">
        <v>20</v>
      </c>
      <c r="Y104" s="641">
        <v>20</v>
      </c>
      <c r="Z104" s="667">
        <f t="shared" si="2"/>
        <v>340</v>
      </c>
    </row>
    <row r="105" spans="1:26" s="669" customFormat="1">
      <c r="A105" s="636">
        <v>102</v>
      </c>
      <c r="B105" s="637" t="s">
        <v>3783</v>
      </c>
      <c r="C105" s="637" t="s">
        <v>3786</v>
      </c>
      <c r="D105" s="638" t="s">
        <v>3789</v>
      </c>
      <c r="E105" s="638">
        <v>200</v>
      </c>
      <c r="F105" s="641"/>
      <c r="G105" s="641"/>
      <c r="H105" s="641"/>
      <c r="I105" s="641"/>
      <c r="J105" s="641">
        <v>23.333333333333332</v>
      </c>
      <c r="K105" s="641"/>
      <c r="L105" s="641"/>
      <c r="M105" s="641"/>
      <c r="N105" s="641"/>
      <c r="O105" s="641"/>
      <c r="P105" s="641"/>
      <c r="Q105" s="641"/>
      <c r="R105" s="641"/>
      <c r="S105" s="641"/>
      <c r="T105" s="641"/>
      <c r="U105" s="641"/>
      <c r="V105" s="641"/>
      <c r="W105" s="641"/>
      <c r="X105" s="641"/>
      <c r="Y105" s="641"/>
      <c r="Z105" s="667">
        <f t="shared" si="2"/>
        <v>23.333333333333332</v>
      </c>
    </row>
    <row r="106" spans="1:26" s="669" customFormat="1">
      <c r="A106" s="636">
        <v>103</v>
      </c>
      <c r="B106" s="637" t="s">
        <v>3784</v>
      </c>
      <c r="C106" s="637" t="s">
        <v>3786</v>
      </c>
      <c r="D106" s="638" t="s">
        <v>3789</v>
      </c>
      <c r="E106" s="638">
        <v>200</v>
      </c>
      <c r="F106" s="648"/>
      <c r="G106" s="648"/>
      <c r="H106" s="641">
        <v>100</v>
      </c>
      <c r="I106" s="641">
        <v>200</v>
      </c>
      <c r="J106" s="641">
        <v>35</v>
      </c>
      <c r="K106" s="641"/>
      <c r="L106" s="641">
        <v>236</v>
      </c>
      <c r="M106" s="641"/>
      <c r="N106" s="641">
        <v>165</v>
      </c>
      <c r="O106" s="641"/>
      <c r="P106" s="641"/>
      <c r="Q106" s="641"/>
      <c r="R106" s="641"/>
      <c r="S106" s="641"/>
      <c r="T106" s="641"/>
      <c r="U106" s="641"/>
      <c r="V106" s="641"/>
      <c r="W106" s="641"/>
      <c r="X106" s="641"/>
      <c r="Y106" s="641"/>
      <c r="Z106" s="667">
        <f t="shared" si="2"/>
        <v>736</v>
      </c>
    </row>
    <row r="107" spans="1:26" s="669" customFormat="1">
      <c r="A107" s="636">
        <v>104</v>
      </c>
      <c r="B107" s="637" t="s">
        <v>3785</v>
      </c>
      <c r="C107" s="637" t="s">
        <v>3786</v>
      </c>
      <c r="D107" s="638" t="s">
        <v>3789</v>
      </c>
      <c r="E107" s="638">
        <v>200</v>
      </c>
      <c r="F107" s="648"/>
      <c r="G107" s="648"/>
      <c r="H107" s="641"/>
      <c r="I107" s="641"/>
      <c r="J107" s="641">
        <v>140</v>
      </c>
      <c r="K107" s="641">
        <v>238</v>
      </c>
      <c r="L107" s="641"/>
      <c r="M107" s="641"/>
      <c r="N107" s="641"/>
      <c r="O107" s="641"/>
      <c r="P107" s="641"/>
      <c r="Q107" s="641"/>
      <c r="R107" s="641"/>
      <c r="S107" s="641"/>
      <c r="T107" s="641">
        <v>100</v>
      </c>
      <c r="U107" s="641">
        <v>100</v>
      </c>
      <c r="V107" s="641">
        <v>50</v>
      </c>
      <c r="W107" s="641">
        <v>150</v>
      </c>
      <c r="X107" s="641"/>
      <c r="Y107" s="641">
        <v>40</v>
      </c>
      <c r="Z107" s="667">
        <f t="shared" si="2"/>
        <v>818</v>
      </c>
    </row>
    <row r="108" spans="1:26" ht="45" hidden="1" customHeight="1">
      <c r="A108" s="670" t="s">
        <v>2</v>
      </c>
      <c r="B108" s="671"/>
      <c r="C108" s="671"/>
      <c r="D108" s="671"/>
      <c r="E108" s="672">
        <f t="shared" ref="E108:Y108" si="3">SUM(E4:E107)</f>
        <v>31825</v>
      </c>
      <c r="F108" s="673">
        <f t="shared" si="3"/>
        <v>2200</v>
      </c>
      <c r="G108" s="673">
        <f t="shared" si="3"/>
        <v>5398.4699999999993</v>
      </c>
      <c r="H108" s="673">
        <f t="shared" si="3"/>
        <v>2632.65</v>
      </c>
      <c r="I108" s="673">
        <f t="shared" si="3"/>
        <v>7367.8733333333321</v>
      </c>
      <c r="J108" s="673">
        <f t="shared" si="3"/>
        <v>3926.9333333333338</v>
      </c>
      <c r="K108" s="673">
        <f t="shared" si="3"/>
        <v>5018.82</v>
      </c>
      <c r="L108" s="673">
        <f t="shared" si="3"/>
        <v>4761</v>
      </c>
      <c r="M108" s="673">
        <f t="shared" si="3"/>
        <v>713.32999999999993</v>
      </c>
      <c r="N108" s="673">
        <f t="shared" si="3"/>
        <v>11475.060000000001</v>
      </c>
      <c r="O108" s="673">
        <f t="shared" si="3"/>
        <v>2224.9899999999998</v>
      </c>
      <c r="P108" s="673">
        <f t="shared" si="3"/>
        <v>0</v>
      </c>
      <c r="Q108" s="673">
        <f t="shared" si="3"/>
        <v>0</v>
      </c>
      <c r="R108" s="673">
        <f t="shared" si="3"/>
        <v>0</v>
      </c>
      <c r="S108" s="673">
        <f t="shared" si="3"/>
        <v>2100</v>
      </c>
      <c r="T108" s="673">
        <f t="shared" si="3"/>
        <v>3825</v>
      </c>
      <c r="U108" s="673">
        <f t="shared" si="3"/>
        <v>3075</v>
      </c>
      <c r="V108" s="673">
        <f t="shared" si="3"/>
        <v>1277</v>
      </c>
      <c r="W108" s="673">
        <f t="shared" si="3"/>
        <v>2825</v>
      </c>
      <c r="X108" s="673">
        <f t="shared" si="3"/>
        <v>100.00333333333333</v>
      </c>
      <c r="Y108" s="673">
        <f t="shared" si="3"/>
        <v>1238.33</v>
      </c>
      <c r="Z108" s="674">
        <f>SUM(F4:Y108)</f>
        <v>120318.92</v>
      </c>
    </row>
    <row r="109" spans="1:26" ht="45" hidden="1" customHeight="1">
      <c r="A109" s="670" t="s">
        <v>197</v>
      </c>
      <c r="B109" s="671"/>
      <c r="C109" s="671"/>
      <c r="D109" s="671"/>
      <c r="E109" s="671"/>
      <c r="F109" s="673">
        <f>I.1!P15</f>
        <v>2200</v>
      </c>
      <c r="G109" s="673">
        <f>I.2!P39</f>
        <v>5398.47</v>
      </c>
      <c r="H109" s="673">
        <f>I.3!N42</f>
        <v>2632.65</v>
      </c>
      <c r="I109" s="673">
        <f>I.4!M151</f>
        <v>7367.8733333333312</v>
      </c>
      <c r="J109" s="673">
        <f>I.5!M112</f>
        <v>3926.9333333333329</v>
      </c>
      <c r="K109" s="673">
        <f>I.6!J32</f>
        <v>5018.82</v>
      </c>
      <c r="L109" s="673">
        <f>I.7!J36</f>
        <v>4761</v>
      </c>
      <c r="M109" s="673">
        <f>I.8!I22</f>
        <v>713.32999999999993</v>
      </c>
      <c r="N109" s="673">
        <f>I.9!H659</f>
        <v>11475.04619047618</v>
      </c>
      <c r="O109" s="673">
        <f>I.10!F20</f>
        <v>2224.9899999999998</v>
      </c>
      <c r="P109" s="673">
        <f>I.11!F13</f>
        <v>0</v>
      </c>
      <c r="Q109" s="673">
        <f>I.12!H15</f>
        <v>0</v>
      </c>
      <c r="R109" s="673">
        <f>I.13!H16</f>
        <v>0</v>
      </c>
      <c r="S109" s="673">
        <f>I.14!G43</f>
        <v>2100</v>
      </c>
      <c r="T109" s="673">
        <f>I.15!G144</f>
        <v>3825</v>
      </c>
      <c r="U109" s="673">
        <f>I.16!I86</f>
        <v>3075</v>
      </c>
      <c r="V109" s="673">
        <f>'I. 17.'!J31</f>
        <v>1277</v>
      </c>
      <c r="W109" s="673">
        <f>'I. 18'!J36</f>
        <v>2825</v>
      </c>
      <c r="X109" s="673">
        <f>I.19!K18</f>
        <v>100.00333333333333</v>
      </c>
      <c r="Y109" s="673">
        <f>I.20!H99</f>
        <v>1238.33</v>
      </c>
      <c r="Z109" s="674">
        <f>SUM(F109:Y109)</f>
        <v>60159.446190476185</v>
      </c>
    </row>
    <row r="110" spans="1:26" ht="45" hidden="1" customHeight="1">
      <c r="A110" s="675" t="s">
        <v>198</v>
      </c>
      <c r="B110" s="676"/>
      <c r="C110" s="676"/>
      <c r="D110" s="676"/>
      <c r="E110" s="676"/>
      <c r="F110" s="677">
        <f>F108-F109</f>
        <v>0</v>
      </c>
      <c r="G110" s="677">
        <f t="shared" ref="G110:Y110" si="4">G108-G109</f>
        <v>0</v>
      </c>
      <c r="H110" s="677">
        <f t="shared" si="4"/>
        <v>0</v>
      </c>
      <c r="I110" s="677">
        <f t="shared" si="4"/>
        <v>0</v>
      </c>
      <c r="J110" s="677">
        <f t="shared" si="4"/>
        <v>0</v>
      </c>
      <c r="K110" s="677">
        <f t="shared" si="4"/>
        <v>0</v>
      </c>
      <c r="L110" s="677">
        <f t="shared" si="4"/>
        <v>0</v>
      </c>
      <c r="M110" s="677">
        <f t="shared" si="4"/>
        <v>0</v>
      </c>
      <c r="N110" s="677">
        <v>0</v>
      </c>
      <c r="O110" s="677">
        <f t="shared" si="4"/>
        <v>0</v>
      </c>
      <c r="P110" s="677">
        <f t="shared" si="4"/>
        <v>0</v>
      </c>
      <c r="Q110" s="677">
        <f t="shared" si="4"/>
        <v>0</v>
      </c>
      <c r="R110" s="677">
        <f t="shared" si="4"/>
        <v>0</v>
      </c>
      <c r="S110" s="677">
        <f t="shared" si="4"/>
        <v>0</v>
      </c>
      <c r="T110" s="677">
        <f t="shared" si="4"/>
        <v>0</v>
      </c>
      <c r="U110" s="677">
        <f t="shared" si="4"/>
        <v>0</v>
      </c>
      <c r="V110" s="677">
        <f t="shared" si="4"/>
        <v>0</v>
      </c>
      <c r="W110" s="677">
        <f t="shared" si="4"/>
        <v>0</v>
      </c>
      <c r="X110" s="677">
        <f t="shared" si="4"/>
        <v>0</v>
      </c>
      <c r="Y110" s="677">
        <f t="shared" si="4"/>
        <v>0</v>
      </c>
      <c r="Z110" s="668">
        <f>SUM(F110:Y110)</f>
        <v>0</v>
      </c>
    </row>
    <row r="111" spans="1:26" hidden="1"/>
    <row r="112" spans="1:26" ht="53.25" hidden="1" customHeight="1">
      <c r="B112" s="678" t="s">
        <v>199</v>
      </c>
      <c r="C112" s="678"/>
      <c r="D112" s="679">
        <f>29+40+35</f>
        <v>104</v>
      </c>
    </row>
    <row r="113" spans="2:5" ht="53.25" hidden="1" customHeight="1">
      <c r="B113" s="680" t="s">
        <v>200</v>
      </c>
      <c r="C113" s="680"/>
      <c r="D113" s="671">
        <f>COUNTA(D4:D107)</f>
        <v>104</v>
      </c>
    </row>
    <row r="114" spans="2:5" ht="53.25" hidden="1" customHeight="1">
      <c r="B114" s="681" t="s">
        <v>201</v>
      </c>
      <c r="C114" s="681"/>
      <c r="D114" s="682">
        <f>D112-D113</f>
        <v>0</v>
      </c>
      <c r="E114" s="662" t="s">
        <v>4790</v>
      </c>
    </row>
  </sheetData>
  <conditionalFormatting sqref="D114 F110:Z110">
    <cfRule type="cellIs" dxfId="7" priority="47" stopIfTrue="1" operator="notEqual">
      <formula>0</formula>
    </cfRule>
  </conditionalFormatting>
  <conditionalFormatting sqref="K73:K100">
    <cfRule type="cellIs" dxfId="6" priority="31" stopIfTrue="1" operator="greaterThan">
      <formula>1500</formula>
    </cfRule>
  </conditionalFormatting>
  <conditionalFormatting sqref="L73:L100 O73:S100 T73:Y76 T77:U77 W77:Y77 T78:Y107">
    <cfRule type="cellIs" dxfId="5" priority="30" stopIfTrue="1" operator="greaterThan">
      <formula>300</formula>
    </cfRule>
  </conditionalFormatting>
  <conditionalFormatting sqref="P73:P100">
    <cfRule type="cellIs" dxfId="4" priority="29" stopIfTrue="1" operator="greaterThan">
      <formula>600</formula>
    </cfRule>
  </conditionalFormatting>
  <conditionalFormatting sqref="Q73:R100">
    <cfRule type="cellIs" dxfId="3" priority="28" stopIfTrue="1" operator="greaterThan">
      <formula>1000</formula>
    </cfRule>
  </conditionalFormatting>
  <conditionalFormatting sqref="S97:S100 S73:T96 T97:T107">
    <cfRule type="cellIs" dxfId="2" priority="26" stopIfTrue="1" operator="greaterThan">
      <formula>200</formula>
    </cfRule>
  </conditionalFormatting>
  <conditionalFormatting sqref="U73:U107">
    <cfRule type="cellIs" dxfId="1" priority="24" stopIfTrue="1" operator="greaterThan">
      <formula>100</formula>
    </cfRule>
  </conditionalFormatting>
  <conditionalFormatting sqref="X73:Y107">
    <cfRule type="cellIs" dxfId="0" priority="23" stopIfTrue="1" operator="greaterThan">
      <formula>60</formula>
    </cfRule>
  </conditionalFormatting>
  <pageMargins left="0.7" right="0.7" top="0.75" bottom="0.75" header="0.3" footer="0.3"/>
  <pageSetup scale="29" orientation="landscape" verticalDpi="597" r:id="rId1"/>
</worksheet>
</file>

<file path=xl/worksheets/sheet10.xml><?xml version="1.0" encoding="utf-8"?>
<worksheet xmlns="http://schemas.openxmlformats.org/spreadsheetml/2006/main" xmlns:r="http://schemas.openxmlformats.org/officeDocument/2006/relationships">
  <dimension ref="A2:J661"/>
  <sheetViews>
    <sheetView topLeftCell="A657" zoomScale="70" zoomScaleNormal="70" workbookViewId="0">
      <selection activeCell="H662" sqref="H662"/>
    </sheetView>
  </sheetViews>
  <sheetFormatPr defaultRowHeight="14.4"/>
  <cols>
    <col min="1" max="1" width="27" style="2" customWidth="1"/>
    <col min="2" max="2" width="11.44140625" style="7" customWidth="1"/>
    <col min="3" max="3" width="19" style="7" customWidth="1"/>
    <col min="4" max="4" width="19.88671875" style="1" customWidth="1"/>
    <col min="5" max="5" width="18.109375" style="1" customWidth="1"/>
    <col min="6" max="6" width="19.44140625" style="1" customWidth="1"/>
    <col min="7" max="7" width="11.5546875" style="1" customWidth="1"/>
    <col min="8" max="8" width="10.88671875" style="1" customWidth="1"/>
    <col min="9" max="9" width="20.88671875" customWidth="1"/>
    <col min="11" max="11" width="60.33203125" customWidth="1"/>
  </cols>
  <sheetData>
    <row r="2" spans="1:9" s="4" customFormat="1" ht="15.6">
      <c r="A2" s="684" t="s">
        <v>38</v>
      </c>
      <c r="B2" s="717"/>
      <c r="C2" s="717"/>
      <c r="D2" s="717"/>
      <c r="E2" s="717"/>
      <c r="F2" s="717"/>
      <c r="G2" s="717"/>
      <c r="H2" s="718"/>
    </row>
    <row r="3" spans="1:9" s="4" customFormat="1" ht="15" customHeight="1">
      <c r="A3" s="12"/>
      <c r="B3" s="12"/>
      <c r="C3" s="12"/>
      <c r="D3" s="12"/>
      <c r="E3" s="12"/>
      <c r="F3" s="12"/>
      <c r="G3" s="12"/>
      <c r="H3" s="12"/>
    </row>
    <row r="4" spans="1:9" s="4" customFormat="1" ht="15" customHeight="1">
      <c r="A4" s="729" t="s">
        <v>39</v>
      </c>
      <c r="B4" s="730"/>
      <c r="C4" s="730"/>
      <c r="D4" s="730"/>
      <c r="E4" s="730"/>
      <c r="F4" s="730"/>
      <c r="G4" s="730"/>
      <c r="H4" s="730"/>
    </row>
    <row r="5" spans="1:9" s="4" customFormat="1" ht="15" customHeight="1">
      <c r="A5" s="729" t="s">
        <v>40</v>
      </c>
      <c r="B5" s="687"/>
      <c r="C5" s="687"/>
      <c r="D5" s="687"/>
      <c r="E5" s="687"/>
      <c r="F5" s="687"/>
      <c r="G5" s="687"/>
      <c r="H5" s="687"/>
    </row>
    <row r="6" spans="1:9" s="4" customFormat="1" ht="69" customHeight="1">
      <c r="A6" s="729" t="s">
        <v>87</v>
      </c>
      <c r="B6" s="687"/>
      <c r="C6" s="687"/>
      <c r="D6" s="687"/>
      <c r="E6" s="687"/>
      <c r="F6" s="726"/>
      <c r="G6" s="726"/>
      <c r="H6" s="726"/>
    </row>
    <row r="7" spans="1:9" s="4" customFormat="1">
      <c r="A7" s="5"/>
      <c r="B7" s="6"/>
      <c r="C7" s="6"/>
      <c r="D7" s="5"/>
      <c r="E7" s="5"/>
      <c r="F7" s="5"/>
      <c r="G7" s="5"/>
      <c r="H7" s="5"/>
    </row>
    <row r="8" spans="1:9" s="4" customFormat="1" ht="55.2">
      <c r="A8" s="51" t="s">
        <v>90</v>
      </c>
      <c r="B8" s="53" t="s">
        <v>60</v>
      </c>
      <c r="C8" s="48" t="s">
        <v>88</v>
      </c>
      <c r="D8" s="54" t="s">
        <v>91</v>
      </c>
      <c r="E8" s="53" t="s">
        <v>89</v>
      </c>
      <c r="F8" s="54" t="s">
        <v>92</v>
      </c>
      <c r="G8" s="51" t="s">
        <v>54</v>
      </c>
      <c r="H8" s="51" t="s">
        <v>7</v>
      </c>
      <c r="I8" s="84" t="s">
        <v>202</v>
      </c>
    </row>
    <row r="9" spans="1:9" s="4" customFormat="1" ht="165.6">
      <c r="A9" s="115" t="s">
        <v>276</v>
      </c>
      <c r="B9" s="116" t="s">
        <v>214</v>
      </c>
      <c r="C9" s="113" t="s">
        <v>277</v>
      </c>
      <c r="D9" s="113" t="s">
        <v>278</v>
      </c>
      <c r="E9" s="113" t="s">
        <v>279</v>
      </c>
      <c r="F9" s="113" t="s">
        <v>280</v>
      </c>
      <c r="G9" s="89">
        <v>50</v>
      </c>
      <c r="H9" s="179">
        <v>16.66</v>
      </c>
      <c r="I9" s="179" t="s">
        <v>226</v>
      </c>
    </row>
    <row r="10" spans="1:9" s="4" customFormat="1" ht="179.4">
      <c r="A10" s="115" t="s">
        <v>281</v>
      </c>
      <c r="B10" s="116" t="s">
        <v>214</v>
      </c>
      <c r="C10" s="113" t="s">
        <v>282</v>
      </c>
      <c r="D10" s="113" t="s">
        <v>283</v>
      </c>
      <c r="E10" s="113" t="s">
        <v>284</v>
      </c>
      <c r="F10" s="113" t="s">
        <v>285</v>
      </c>
      <c r="G10" s="89">
        <v>50</v>
      </c>
      <c r="H10" s="179">
        <v>16.66</v>
      </c>
      <c r="I10" s="179" t="s">
        <v>226</v>
      </c>
    </row>
    <row r="11" spans="1:9" s="4" customFormat="1" ht="179.4">
      <c r="A11" s="115" t="s">
        <v>286</v>
      </c>
      <c r="B11" s="116" t="s">
        <v>214</v>
      </c>
      <c r="C11" s="113" t="s">
        <v>287</v>
      </c>
      <c r="D11" s="113" t="s">
        <v>288</v>
      </c>
      <c r="E11" s="113" t="s">
        <v>289</v>
      </c>
      <c r="F11" s="113" t="s">
        <v>290</v>
      </c>
      <c r="G11" s="89">
        <v>50</v>
      </c>
      <c r="H11" s="179">
        <v>12.5</v>
      </c>
      <c r="I11" s="179" t="s">
        <v>226</v>
      </c>
    </row>
    <row r="12" spans="1:9" s="4" customFormat="1" ht="165.6">
      <c r="A12" s="115" t="s">
        <v>286</v>
      </c>
      <c r="B12" s="116" t="s">
        <v>214</v>
      </c>
      <c r="C12" s="113" t="s">
        <v>291</v>
      </c>
      <c r="D12" s="113" t="s">
        <v>292</v>
      </c>
      <c r="E12" s="113" t="s">
        <v>293</v>
      </c>
      <c r="F12" s="113" t="s">
        <v>261</v>
      </c>
      <c r="G12" s="89">
        <v>50</v>
      </c>
      <c r="H12" s="179">
        <v>12.5</v>
      </c>
      <c r="I12" s="179" t="s">
        <v>226</v>
      </c>
    </row>
    <row r="13" spans="1:9" s="4" customFormat="1" ht="165.6">
      <c r="A13" s="115" t="s">
        <v>294</v>
      </c>
      <c r="B13" s="116" t="s">
        <v>214</v>
      </c>
      <c r="C13" s="113" t="s">
        <v>295</v>
      </c>
      <c r="D13" s="113" t="s">
        <v>292</v>
      </c>
      <c r="E13" s="113" t="s">
        <v>293</v>
      </c>
      <c r="F13" s="113" t="s">
        <v>261</v>
      </c>
      <c r="G13" s="89">
        <v>50</v>
      </c>
      <c r="H13" s="179">
        <v>12.5</v>
      </c>
      <c r="I13" s="179" t="s">
        <v>226</v>
      </c>
    </row>
    <row r="14" spans="1:9" s="4" customFormat="1" ht="110.4">
      <c r="A14" s="115" t="s">
        <v>296</v>
      </c>
      <c r="B14" s="116" t="s">
        <v>214</v>
      </c>
      <c r="C14" s="113" t="s">
        <v>297</v>
      </c>
      <c r="D14" s="113" t="s">
        <v>298</v>
      </c>
      <c r="E14" s="113" t="s">
        <v>299</v>
      </c>
      <c r="F14" s="113" t="s">
        <v>300</v>
      </c>
      <c r="G14" s="89">
        <v>50</v>
      </c>
      <c r="H14" s="179">
        <v>12.5</v>
      </c>
      <c r="I14" s="179" t="s">
        <v>226</v>
      </c>
    </row>
    <row r="15" spans="1:9" s="4" customFormat="1" ht="179.4">
      <c r="A15" s="115" t="s">
        <v>294</v>
      </c>
      <c r="B15" s="116" t="s">
        <v>214</v>
      </c>
      <c r="C15" s="113" t="s">
        <v>295</v>
      </c>
      <c r="D15" s="113" t="s">
        <v>301</v>
      </c>
      <c r="E15" s="113" t="s">
        <v>302</v>
      </c>
      <c r="F15" s="113" t="s">
        <v>261</v>
      </c>
      <c r="G15" s="89">
        <v>50</v>
      </c>
      <c r="H15" s="179">
        <v>12.5</v>
      </c>
      <c r="I15" s="179" t="s">
        <v>226</v>
      </c>
    </row>
    <row r="16" spans="1:9" s="4" customFormat="1" ht="179.4">
      <c r="A16" s="115" t="s">
        <v>303</v>
      </c>
      <c r="B16" s="116" t="s">
        <v>214</v>
      </c>
      <c r="C16" s="113" t="s">
        <v>304</v>
      </c>
      <c r="D16" s="113" t="s">
        <v>301</v>
      </c>
      <c r="E16" s="113" t="s">
        <v>302</v>
      </c>
      <c r="F16" s="113" t="s">
        <v>261</v>
      </c>
      <c r="G16" s="89">
        <v>50</v>
      </c>
      <c r="H16" s="179">
        <v>8.33</v>
      </c>
      <c r="I16" s="179" t="s">
        <v>226</v>
      </c>
    </row>
    <row r="17" spans="1:9" s="4" customFormat="1" ht="165.6">
      <c r="A17" s="115" t="s">
        <v>305</v>
      </c>
      <c r="B17" s="116" t="s">
        <v>214</v>
      </c>
      <c r="C17" s="278" t="s">
        <v>1349</v>
      </c>
      <c r="D17" s="113" t="s">
        <v>306</v>
      </c>
      <c r="E17" s="113" t="s">
        <v>307</v>
      </c>
      <c r="F17" s="113" t="s">
        <v>261</v>
      </c>
      <c r="G17" s="89">
        <v>50</v>
      </c>
      <c r="H17" s="179">
        <v>12.5</v>
      </c>
      <c r="I17" s="179" t="s">
        <v>226</v>
      </c>
    </row>
    <row r="18" spans="1:9" s="4" customFormat="1" ht="165.6">
      <c r="A18" s="104" t="s">
        <v>308</v>
      </c>
      <c r="B18" s="104" t="s">
        <v>214</v>
      </c>
      <c r="C18" s="104" t="s">
        <v>297</v>
      </c>
      <c r="D18" s="104" t="s">
        <v>309</v>
      </c>
      <c r="E18" s="104" t="s">
        <v>310</v>
      </c>
      <c r="F18" s="105" t="s">
        <v>311</v>
      </c>
      <c r="G18" s="125">
        <v>15</v>
      </c>
      <c r="H18" s="125">
        <v>3.75</v>
      </c>
      <c r="I18" s="90" t="s">
        <v>226</v>
      </c>
    </row>
    <row r="19" spans="1:9" s="4" customFormat="1" ht="138">
      <c r="A19" s="104" t="s">
        <v>312</v>
      </c>
      <c r="B19" s="104" t="s">
        <v>214</v>
      </c>
      <c r="C19" s="104" t="s">
        <v>313</v>
      </c>
      <c r="D19" s="104" t="s">
        <v>314</v>
      </c>
      <c r="E19" s="104" t="s">
        <v>315</v>
      </c>
      <c r="F19" s="88" t="s">
        <v>316</v>
      </c>
      <c r="G19" s="125">
        <v>15</v>
      </c>
      <c r="H19" s="125">
        <v>3.75</v>
      </c>
      <c r="I19" s="90" t="s">
        <v>226</v>
      </c>
    </row>
    <row r="20" spans="1:9" s="4" customFormat="1" ht="165.6">
      <c r="A20" s="91" t="s">
        <v>317</v>
      </c>
      <c r="B20" s="95" t="s">
        <v>214</v>
      </c>
      <c r="C20" s="91" t="s">
        <v>318</v>
      </c>
      <c r="D20" s="91" t="s">
        <v>319</v>
      </c>
      <c r="E20" s="91" t="s">
        <v>320</v>
      </c>
      <c r="F20" s="88" t="s">
        <v>321</v>
      </c>
      <c r="G20" s="93">
        <v>15</v>
      </c>
      <c r="H20" s="90">
        <v>3.75</v>
      </c>
      <c r="I20" s="90" t="s">
        <v>226</v>
      </c>
    </row>
    <row r="21" spans="1:9" s="4" customFormat="1" ht="193.2">
      <c r="A21" s="91" t="s">
        <v>322</v>
      </c>
      <c r="B21" s="91" t="s">
        <v>214</v>
      </c>
      <c r="C21" s="91" t="s">
        <v>323</v>
      </c>
      <c r="D21" s="91" t="s">
        <v>324</v>
      </c>
      <c r="E21" s="91" t="s">
        <v>325</v>
      </c>
      <c r="F21" s="88" t="s">
        <v>326</v>
      </c>
      <c r="G21" s="93">
        <v>15</v>
      </c>
      <c r="H21" s="90">
        <v>3</v>
      </c>
      <c r="I21" s="90" t="s">
        <v>226</v>
      </c>
    </row>
    <row r="22" spans="1:9" s="4" customFormat="1" ht="165.6">
      <c r="A22" s="115" t="s">
        <v>327</v>
      </c>
      <c r="B22" s="115" t="s">
        <v>214</v>
      </c>
      <c r="C22" s="115" t="s">
        <v>328</v>
      </c>
      <c r="D22" s="115" t="s">
        <v>329</v>
      </c>
      <c r="E22" s="115" t="s">
        <v>330</v>
      </c>
      <c r="F22" s="113" t="s">
        <v>261</v>
      </c>
      <c r="G22" s="89">
        <v>50</v>
      </c>
      <c r="H22" s="179">
        <v>12.5</v>
      </c>
      <c r="I22" s="179" t="s">
        <v>226</v>
      </c>
    </row>
    <row r="23" spans="1:9" s="4" customFormat="1" ht="165.6">
      <c r="A23" s="115" t="s">
        <v>331</v>
      </c>
      <c r="B23" s="115" t="s">
        <v>214</v>
      </c>
      <c r="C23" s="115" t="s">
        <v>332</v>
      </c>
      <c r="D23" s="115" t="s">
        <v>333</v>
      </c>
      <c r="E23" s="115" t="s">
        <v>334</v>
      </c>
      <c r="F23" s="113" t="s">
        <v>335</v>
      </c>
      <c r="G23" s="89">
        <v>50</v>
      </c>
      <c r="H23" s="179">
        <v>10</v>
      </c>
      <c r="I23" s="179" t="s">
        <v>226</v>
      </c>
    </row>
    <row r="24" spans="1:9" s="4" customFormat="1" ht="165.6">
      <c r="A24" s="115" t="s">
        <v>336</v>
      </c>
      <c r="B24" s="115" t="s">
        <v>214</v>
      </c>
      <c r="C24" s="115" t="s">
        <v>337</v>
      </c>
      <c r="D24" s="115" t="s">
        <v>333</v>
      </c>
      <c r="E24" s="115" t="s">
        <v>334</v>
      </c>
      <c r="F24" s="113" t="s">
        <v>335</v>
      </c>
      <c r="G24" s="89">
        <v>50</v>
      </c>
      <c r="H24" s="179">
        <v>16.66</v>
      </c>
      <c r="I24" s="179" t="s">
        <v>226</v>
      </c>
    </row>
    <row r="25" spans="1:9" s="4" customFormat="1" ht="179.4">
      <c r="A25" s="115" t="s">
        <v>385</v>
      </c>
      <c r="B25" s="116" t="s">
        <v>214</v>
      </c>
      <c r="C25" s="113" t="s">
        <v>386</v>
      </c>
      <c r="D25" s="113" t="s">
        <v>387</v>
      </c>
      <c r="E25" s="184" t="s">
        <v>388</v>
      </c>
      <c r="F25" s="113" t="s">
        <v>389</v>
      </c>
      <c r="G25" s="89">
        <v>50</v>
      </c>
      <c r="H25" s="179">
        <v>50</v>
      </c>
      <c r="I25" s="179" t="s">
        <v>356</v>
      </c>
    </row>
    <row r="26" spans="1:9" s="4" customFormat="1" ht="124.2">
      <c r="A26" s="115" t="s">
        <v>385</v>
      </c>
      <c r="B26" s="116" t="s">
        <v>214</v>
      </c>
      <c r="C26" s="113" t="s">
        <v>386</v>
      </c>
      <c r="D26" s="113" t="s">
        <v>390</v>
      </c>
      <c r="E26" s="184" t="s">
        <v>391</v>
      </c>
      <c r="F26" s="113" t="s">
        <v>389</v>
      </c>
      <c r="G26" s="89">
        <v>50</v>
      </c>
      <c r="H26" s="179">
        <v>50</v>
      </c>
      <c r="I26" s="179" t="s">
        <v>356</v>
      </c>
    </row>
    <row r="27" spans="1:9" s="4" customFormat="1" ht="165.6">
      <c r="A27" s="115" t="s">
        <v>385</v>
      </c>
      <c r="B27" s="116" t="s">
        <v>214</v>
      </c>
      <c r="C27" s="113" t="s">
        <v>386</v>
      </c>
      <c r="D27" s="113" t="s">
        <v>392</v>
      </c>
      <c r="E27" s="184" t="s">
        <v>393</v>
      </c>
      <c r="F27" s="113" t="s">
        <v>389</v>
      </c>
      <c r="G27" s="89">
        <v>50</v>
      </c>
      <c r="H27" s="179">
        <v>50</v>
      </c>
      <c r="I27" s="179" t="s">
        <v>356</v>
      </c>
    </row>
    <row r="28" spans="1:9" s="4" customFormat="1" ht="138">
      <c r="A28" s="115" t="s">
        <v>385</v>
      </c>
      <c r="B28" s="116" t="s">
        <v>214</v>
      </c>
      <c r="C28" s="113" t="s">
        <v>386</v>
      </c>
      <c r="D28" s="113" t="s">
        <v>394</v>
      </c>
      <c r="E28" s="184" t="s">
        <v>395</v>
      </c>
      <c r="F28" s="113" t="s">
        <v>389</v>
      </c>
      <c r="G28" s="89">
        <v>50</v>
      </c>
      <c r="H28" s="179">
        <v>50</v>
      </c>
      <c r="I28" s="179" t="s">
        <v>356</v>
      </c>
    </row>
    <row r="29" spans="1:9" s="4" customFormat="1" ht="207">
      <c r="A29" s="115" t="s">
        <v>385</v>
      </c>
      <c r="B29" s="116" t="s">
        <v>214</v>
      </c>
      <c r="C29" s="113" t="s">
        <v>386</v>
      </c>
      <c r="D29" s="113" t="s">
        <v>396</v>
      </c>
      <c r="E29" s="184" t="s">
        <v>397</v>
      </c>
      <c r="F29" s="113" t="s">
        <v>261</v>
      </c>
      <c r="G29" s="89">
        <v>50</v>
      </c>
      <c r="H29" s="179">
        <v>50</v>
      </c>
      <c r="I29" s="179" t="s">
        <v>356</v>
      </c>
    </row>
    <row r="30" spans="1:9" s="4" customFormat="1" ht="138">
      <c r="A30" s="91" t="s">
        <v>385</v>
      </c>
      <c r="B30" s="95" t="s">
        <v>214</v>
      </c>
      <c r="C30" s="88" t="s">
        <v>386</v>
      </c>
      <c r="D30" s="128" t="s">
        <v>398</v>
      </c>
      <c r="E30" s="110" t="s">
        <v>399</v>
      </c>
      <c r="F30" s="88" t="s">
        <v>400</v>
      </c>
      <c r="G30" s="93">
        <v>15</v>
      </c>
      <c r="H30" s="90">
        <v>15</v>
      </c>
      <c r="I30" s="90" t="s">
        <v>356</v>
      </c>
    </row>
    <row r="31" spans="1:9" s="4" customFormat="1" ht="110.4">
      <c r="A31" s="91" t="s">
        <v>385</v>
      </c>
      <c r="B31" s="95" t="s">
        <v>214</v>
      </c>
      <c r="C31" s="88" t="s">
        <v>386</v>
      </c>
      <c r="D31" s="128" t="s">
        <v>401</v>
      </c>
      <c r="E31" s="110" t="s">
        <v>402</v>
      </c>
      <c r="F31" s="88" t="s">
        <v>403</v>
      </c>
      <c r="G31" s="93">
        <v>15</v>
      </c>
      <c r="H31" s="90">
        <v>15</v>
      </c>
      <c r="I31" s="90" t="s">
        <v>356</v>
      </c>
    </row>
    <row r="32" spans="1:9" s="4" customFormat="1" ht="151.80000000000001">
      <c r="A32" s="115" t="s">
        <v>404</v>
      </c>
      <c r="B32" s="116" t="s">
        <v>214</v>
      </c>
      <c r="C32" s="113" t="s">
        <v>405</v>
      </c>
      <c r="D32" s="113" t="s">
        <v>406</v>
      </c>
      <c r="E32" s="184" t="s">
        <v>407</v>
      </c>
      <c r="F32" s="113" t="s">
        <v>408</v>
      </c>
      <c r="G32" s="89">
        <v>50</v>
      </c>
      <c r="H32" s="179">
        <f>50/6</f>
        <v>8.3333333333333339</v>
      </c>
      <c r="I32" s="179" t="s">
        <v>356</v>
      </c>
    </row>
    <row r="33" spans="1:9" s="4" customFormat="1" ht="138">
      <c r="A33" s="91" t="s">
        <v>404</v>
      </c>
      <c r="B33" s="95" t="s">
        <v>214</v>
      </c>
      <c r="C33" s="88" t="s">
        <v>405</v>
      </c>
      <c r="D33" s="128" t="s">
        <v>409</v>
      </c>
      <c r="E33" s="110" t="s">
        <v>410</v>
      </c>
      <c r="F33" s="88" t="s">
        <v>411</v>
      </c>
      <c r="G33" s="93">
        <v>15</v>
      </c>
      <c r="H33" s="90">
        <f>15/6</f>
        <v>2.5</v>
      </c>
      <c r="I33" s="90" t="s">
        <v>356</v>
      </c>
    </row>
    <row r="34" spans="1:9" s="4" customFormat="1" ht="100.8">
      <c r="A34" s="91" t="s">
        <v>404</v>
      </c>
      <c r="B34" s="95" t="s">
        <v>214</v>
      </c>
      <c r="C34" s="88" t="s">
        <v>405</v>
      </c>
      <c r="D34" s="128" t="s">
        <v>412</v>
      </c>
      <c r="E34" s="110" t="s">
        <v>413</v>
      </c>
      <c r="F34" s="88" t="s">
        <v>414</v>
      </c>
      <c r="G34" s="93">
        <v>15</v>
      </c>
      <c r="H34" s="90">
        <f>15/6</f>
        <v>2.5</v>
      </c>
      <c r="I34" s="90" t="s">
        <v>356</v>
      </c>
    </row>
    <row r="35" spans="1:9" s="4" customFormat="1" ht="179.4">
      <c r="A35" s="115" t="s">
        <v>415</v>
      </c>
      <c r="B35" s="116" t="s">
        <v>214</v>
      </c>
      <c r="C35" s="113" t="s">
        <v>282</v>
      </c>
      <c r="D35" s="113" t="s">
        <v>283</v>
      </c>
      <c r="E35" s="184" t="s">
        <v>284</v>
      </c>
      <c r="F35" s="113" t="s">
        <v>285</v>
      </c>
      <c r="G35" s="89">
        <v>50</v>
      </c>
      <c r="H35" s="179">
        <v>16.66</v>
      </c>
      <c r="I35" s="179" t="s">
        <v>356</v>
      </c>
    </row>
    <row r="36" spans="1:9" s="4" customFormat="1" ht="179.4">
      <c r="A36" s="115" t="s">
        <v>286</v>
      </c>
      <c r="B36" s="116" t="s">
        <v>214</v>
      </c>
      <c r="C36" s="113" t="s">
        <v>287</v>
      </c>
      <c r="D36" s="113" t="s">
        <v>288</v>
      </c>
      <c r="E36" s="184" t="s">
        <v>289</v>
      </c>
      <c r="F36" s="113" t="s">
        <v>290</v>
      </c>
      <c r="G36" s="89">
        <v>50</v>
      </c>
      <c r="H36" s="179">
        <v>12.5</v>
      </c>
      <c r="I36" s="179" t="s">
        <v>356</v>
      </c>
    </row>
    <row r="37" spans="1:9" s="4" customFormat="1" ht="165.6">
      <c r="A37" s="115" t="s">
        <v>286</v>
      </c>
      <c r="B37" s="116" t="s">
        <v>214</v>
      </c>
      <c r="C37" s="113" t="s">
        <v>291</v>
      </c>
      <c r="D37" s="113" t="s">
        <v>292</v>
      </c>
      <c r="E37" s="184" t="s">
        <v>293</v>
      </c>
      <c r="F37" s="113" t="s">
        <v>261</v>
      </c>
      <c r="G37" s="89">
        <v>50</v>
      </c>
      <c r="H37" s="179">
        <v>12.5</v>
      </c>
      <c r="I37" s="179" t="s">
        <v>356</v>
      </c>
    </row>
    <row r="38" spans="1:9" s="4" customFormat="1" ht="165.6">
      <c r="A38" s="115" t="s">
        <v>294</v>
      </c>
      <c r="B38" s="116" t="s">
        <v>214</v>
      </c>
      <c r="C38" s="113" t="s">
        <v>295</v>
      </c>
      <c r="D38" s="113" t="s">
        <v>292</v>
      </c>
      <c r="E38" s="184" t="s">
        <v>293</v>
      </c>
      <c r="F38" s="113" t="s">
        <v>261</v>
      </c>
      <c r="G38" s="89">
        <v>50</v>
      </c>
      <c r="H38" s="179">
        <v>12.5</v>
      </c>
      <c r="I38" s="179" t="s">
        <v>356</v>
      </c>
    </row>
    <row r="39" spans="1:9" s="4" customFormat="1" ht="110.4">
      <c r="A39" s="115" t="s">
        <v>296</v>
      </c>
      <c r="B39" s="116" t="s">
        <v>214</v>
      </c>
      <c r="C39" s="113" t="s">
        <v>297</v>
      </c>
      <c r="D39" s="113" t="s">
        <v>298</v>
      </c>
      <c r="E39" s="184" t="s">
        <v>299</v>
      </c>
      <c r="F39" s="113" t="s">
        <v>300</v>
      </c>
      <c r="G39" s="89">
        <v>50</v>
      </c>
      <c r="H39" s="179">
        <v>12.5</v>
      </c>
      <c r="I39" s="179" t="s">
        <v>356</v>
      </c>
    </row>
    <row r="40" spans="1:9" s="4" customFormat="1" ht="179.4">
      <c r="A40" s="115" t="s">
        <v>294</v>
      </c>
      <c r="B40" s="116" t="s">
        <v>214</v>
      </c>
      <c r="C40" s="113" t="s">
        <v>295</v>
      </c>
      <c r="D40" s="113" t="s">
        <v>301</v>
      </c>
      <c r="E40" s="184" t="s">
        <v>302</v>
      </c>
      <c r="F40" s="113" t="s">
        <v>261</v>
      </c>
      <c r="G40" s="89">
        <v>50</v>
      </c>
      <c r="H40" s="179">
        <v>12.5</v>
      </c>
      <c r="I40" s="179" t="s">
        <v>356</v>
      </c>
    </row>
    <row r="41" spans="1:9" s="4" customFormat="1" ht="179.4">
      <c r="A41" s="115" t="s">
        <v>303</v>
      </c>
      <c r="B41" s="116" t="s">
        <v>214</v>
      </c>
      <c r="C41" s="113" t="s">
        <v>304</v>
      </c>
      <c r="D41" s="113" t="s">
        <v>301</v>
      </c>
      <c r="E41" s="184" t="s">
        <v>302</v>
      </c>
      <c r="F41" s="113" t="s">
        <v>261</v>
      </c>
      <c r="G41" s="89">
        <v>50</v>
      </c>
      <c r="H41" s="179">
        <v>8.33</v>
      </c>
      <c r="I41" s="179" t="s">
        <v>356</v>
      </c>
    </row>
    <row r="42" spans="1:9" s="4" customFormat="1" ht="165.6">
      <c r="A42" s="115" t="s">
        <v>305</v>
      </c>
      <c r="B42" s="116" t="s">
        <v>214</v>
      </c>
      <c r="C42" s="113" t="s">
        <v>416</v>
      </c>
      <c r="D42" s="113" t="s">
        <v>306</v>
      </c>
      <c r="E42" s="184" t="s">
        <v>307</v>
      </c>
      <c r="F42" s="113" t="s">
        <v>261</v>
      </c>
      <c r="G42" s="89">
        <v>50</v>
      </c>
      <c r="H42" s="179">
        <v>12.5</v>
      </c>
      <c r="I42" s="179" t="s">
        <v>356</v>
      </c>
    </row>
    <row r="43" spans="1:9" s="4" customFormat="1" ht="165.6">
      <c r="A43" s="104" t="s">
        <v>308</v>
      </c>
      <c r="B43" s="104" t="s">
        <v>214</v>
      </c>
      <c r="C43" s="104" t="s">
        <v>297</v>
      </c>
      <c r="D43" s="129" t="s">
        <v>309</v>
      </c>
      <c r="E43" s="104" t="s">
        <v>310</v>
      </c>
      <c r="F43" s="105" t="s">
        <v>311</v>
      </c>
      <c r="G43" s="125">
        <v>15</v>
      </c>
      <c r="H43" s="125">
        <v>3.75</v>
      </c>
      <c r="I43" s="90" t="s">
        <v>356</v>
      </c>
    </row>
    <row r="44" spans="1:9" s="4" customFormat="1" ht="138">
      <c r="A44" s="104" t="s">
        <v>312</v>
      </c>
      <c r="B44" s="104" t="s">
        <v>214</v>
      </c>
      <c r="C44" s="104" t="s">
        <v>313</v>
      </c>
      <c r="D44" s="129" t="s">
        <v>314</v>
      </c>
      <c r="E44" s="126" t="s">
        <v>315</v>
      </c>
      <c r="F44" s="88" t="s">
        <v>316</v>
      </c>
      <c r="G44" s="125">
        <v>15</v>
      </c>
      <c r="H44" s="125">
        <v>3.75</v>
      </c>
      <c r="I44" s="90" t="s">
        <v>356</v>
      </c>
    </row>
    <row r="45" spans="1:9" s="4" customFormat="1" ht="193.2">
      <c r="A45" s="91" t="s">
        <v>322</v>
      </c>
      <c r="B45" s="91" t="s">
        <v>214</v>
      </c>
      <c r="C45" s="91" t="s">
        <v>323</v>
      </c>
      <c r="D45" s="130" t="s">
        <v>324</v>
      </c>
      <c r="E45" s="126" t="s">
        <v>325</v>
      </c>
      <c r="F45" s="88" t="s">
        <v>326</v>
      </c>
      <c r="G45" s="93">
        <v>15</v>
      </c>
      <c r="H45" s="90">
        <v>3</v>
      </c>
      <c r="I45" s="90" t="s">
        <v>356</v>
      </c>
    </row>
    <row r="46" spans="1:9" s="4" customFormat="1" ht="124.2">
      <c r="A46" s="102" t="s">
        <v>417</v>
      </c>
      <c r="B46" s="91" t="s">
        <v>214</v>
      </c>
      <c r="C46" s="131" t="s">
        <v>418</v>
      </c>
      <c r="D46" s="132" t="s">
        <v>419</v>
      </c>
      <c r="E46" s="133" t="s">
        <v>420</v>
      </c>
      <c r="F46" s="134" t="s">
        <v>421</v>
      </c>
      <c r="G46" s="93">
        <v>15</v>
      </c>
      <c r="H46" s="90">
        <v>7.5</v>
      </c>
      <c r="I46" s="90" t="s">
        <v>356</v>
      </c>
    </row>
    <row r="47" spans="1:9" s="4" customFormat="1" ht="207">
      <c r="A47" s="115" t="s">
        <v>422</v>
      </c>
      <c r="B47" s="115" t="s">
        <v>214</v>
      </c>
      <c r="C47" s="261" t="s">
        <v>423</v>
      </c>
      <c r="D47" s="233" t="s">
        <v>424</v>
      </c>
      <c r="E47" s="113" t="s">
        <v>425</v>
      </c>
      <c r="F47" s="113"/>
      <c r="G47" s="89">
        <v>50</v>
      </c>
      <c r="H47" s="179">
        <v>16.670000000000002</v>
      </c>
      <c r="I47" s="179" t="s">
        <v>356</v>
      </c>
    </row>
    <row r="48" spans="1:9" s="4" customFormat="1" ht="303.60000000000002">
      <c r="A48" s="91" t="s">
        <v>422</v>
      </c>
      <c r="B48" s="91" t="s">
        <v>214</v>
      </c>
      <c r="C48" s="135" t="s">
        <v>423</v>
      </c>
      <c r="D48" s="136" t="s">
        <v>426</v>
      </c>
      <c r="E48" s="88" t="s">
        <v>427</v>
      </c>
      <c r="F48" s="88"/>
      <c r="G48" s="93">
        <v>15</v>
      </c>
      <c r="H48" s="90">
        <v>5</v>
      </c>
      <c r="I48" s="90" t="s">
        <v>356</v>
      </c>
    </row>
    <row r="49" spans="1:9" s="4" customFormat="1" ht="289.8">
      <c r="A49" s="115" t="s">
        <v>422</v>
      </c>
      <c r="B49" s="115" t="s">
        <v>214</v>
      </c>
      <c r="C49" s="261" t="s">
        <v>423</v>
      </c>
      <c r="D49" s="282" t="s">
        <v>428</v>
      </c>
      <c r="E49" s="113" t="s">
        <v>429</v>
      </c>
      <c r="F49" s="113" t="s">
        <v>430</v>
      </c>
      <c r="G49" s="89">
        <v>50</v>
      </c>
      <c r="H49" s="179">
        <v>16.666666666666668</v>
      </c>
      <c r="I49" s="179" t="s">
        <v>356</v>
      </c>
    </row>
    <row r="50" spans="1:9" s="4" customFormat="1" ht="220.8">
      <c r="A50" s="115" t="s">
        <v>491</v>
      </c>
      <c r="B50" s="116" t="s">
        <v>214</v>
      </c>
      <c r="C50" s="113" t="s">
        <v>492</v>
      </c>
      <c r="D50" s="113" t="s">
        <v>493</v>
      </c>
      <c r="E50" s="184" t="s">
        <v>407</v>
      </c>
      <c r="F50" s="113" t="s">
        <v>389</v>
      </c>
      <c r="G50" s="89">
        <v>50</v>
      </c>
      <c r="H50" s="179">
        <f>G50/6</f>
        <v>8.3333333333333339</v>
      </c>
      <c r="I50" s="179" t="s">
        <v>357</v>
      </c>
    </row>
    <row r="51" spans="1:9" s="4" customFormat="1" ht="220.8">
      <c r="A51" s="115" t="s">
        <v>494</v>
      </c>
      <c r="B51" s="116" t="s">
        <v>214</v>
      </c>
      <c r="C51" s="113" t="s">
        <v>495</v>
      </c>
      <c r="D51" s="113" t="s">
        <v>496</v>
      </c>
      <c r="E51" s="184" t="s">
        <v>497</v>
      </c>
      <c r="F51" s="113" t="s">
        <v>389</v>
      </c>
      <c r="G51" s="89">
        <v>50</v>
      </c>
      <c r="H51" s="179">
        <v>50</v>
      </c>
      <c r="I51" s="179" t="s">
        <v>357</v>
      </c>
    </row>
    <row r="52" spans="1:9" s="4" customFormat="1" ht="193.2">
      <c r="A52" s="115" t="s">
        <v>494</v>
      </c>
      <c r="B52" s="116" t="s">
        <v>214</v>
      </c>
      <c r="C52" s="113" t="s">
        <v>495</v>
      </c>
      <c r="D52" s="113" t="s">
        <v>498</v>
      </c>
      <c r="E52" s="184" t="s">
        <v>499</v>
      </c>
      <c r="F52" s="113" t="s">
        <v>389</v>
      </c>
      <c r="G52" s="89">
        <v>50</v>
      </c>
      <c r="H52" s="179">
        <f>50/1</f>
        <v>50</v>
      </c>
      <c r="I52" s="179" t="s">
        <v>357</v>
      </c>
    </row>
    <row r="53" spans="1:9" s="4" customFormat="1" ht="207">
      <c r="A53" s="115" t="s">
        <v>494</v>
      </c>
      <c r="B53" s="116" t="s">
        <v>214</v>
      </c>
      <c r="C53" s="113" t="s">
        <v>495</v>
      </c>
      <c r="D53" s="113" t="s">
        <v>500</v>
      </c>
      <c r="E53" s="184" t="s">
        <v>501</v>
      </c>
      <c r="F53" s="113" t="s">
        <v>389</v>
      </c>
      <c r="G53" s="89">
        <v>50</v>
      </c>
      <c r="H53" s="179">
        <f>50/1</f>
        <v>50</v>
      </c>
      <c r="I53" s="179" t="s">
        <v>357</v>
      </c>
    </row>
    <row r="54" spans="1:9" s="4" customFormat="1" ht="345">
      <c r="A54" s="115" t="s">
        <v>502</v>
      </c>
      <c r="B54" s="116" t="s">
        <v>214</v>
      </c>
      <c r="C54" s="113" t="s">
        <v>503</v>
      </c>
      <c r="D54" s="113" t="s">
        <v>504</v>
      </c>
      <c r="E54" s="184" t="s">
        <v>505</v>
      </c>
      <c r="F54" s="113" t="s">
        <v>506</v>
      </c>
      <c r="G54" s="89">
        <v>50</v>
      </c>
      <c r="H54" s="179">
        <f>50/5</f>
        <v>10</v>
      </c>
      <c r="I54" s="179" t="s">
        <v>357</v>
      </c>
    </row>
    <row r="55" spans="1:9" s="4" customFormat="1" ht="207">
      <c r="A55" s="115" t="s">
        <v>507</v>
      </c>
      <c r="B55" s="116" t="s">
        <v>214</v>
      </c>
      <c r="C55" s="113" t="s">
        <v>508</v>
      </c>
      <c r="D55" s="113" t="s">
        <v>509</v>
      </c>
      <c r="E55" s="184" t="s">
        <v>510</v>
      </c>
      <c r="F55" s="113" t="s">
        <v>389</v>
      </c>
      <c r="G55" s="89">
        <v>50</v>
      </c>
      <c r="H55" s="179">
        <f>50/8</f>
        <v>6.25</v>
      </c>
      <c r="I55" s="179" t="s">
        <v>357</v>
      </c>
    </row>
    <row r="56" spans="1:9" s="4" customFormat="1" ht="220.8">
      <c r="A56" s="115" t="s">
        <v>511</v>
      </c>
      <c r="B56" s="116" t="s">
        <v>214</v>
      </c>
      <c r="C56" s="113" t="s">
        <v>512</v>
      </c>
      <c r="D56" s="113" t="s">
        <v>513</v>
      </c>
      <c r="E56" s="184" t="s">
        <v>514</v>
      </c>
      <c r="F56" s="113" t="s">
        <v>389</v>
      </c>
      <c r="G56" s="89">
        <v>50</v>
      </c>
      <c r="H56" s="179">
        <f>50/2</f>
        <v>25</v>
      </c>
      <c r="I56" s="179" t="s">
        <v>357</v>
      </c>
    </row>
    <row r="57" spans="1:9" s="4" customFormat="1" ht="220.8">
      <c r="A57" s="115" t="s">
        <v>515</v>
      </c>
      <c r="B57" s="116" t="s">
        <v>214</v>
      </c>
      <c r="C57" s="113" t="s">
        <v>516</v>
      </c>
      <c r="D57" s="113" t="s">
        <v>517</v>
      </c>
      <c r="E57" s="184" t="s">
        <v>518</v>
      </c>
      <c r="F57" s="113" t="s">
        <v>389</v>
      </c>
      <c r="G57" s="89">
        <v>50</v>
      </c>
      <c r="H57" s="179">
        <f>50/4</f>
        <v>12.5</v>
      </c>
      <c r="I57" s="179" t="s">
        <v>357</v>
      </c>
    </row>
    <row r="58" spans="1:9" s="4" customFormat="1" ht="234.6">
      <c r="A58" s="115" t="s">
        <v>519</v>
      </c>
      <c r="B58" s="116" t="s">
        <v>214</v>
      </c>
      <c r="C58" s="113" t="s">
        <v>520</v>
      </c>
      <c r="D58" s="113" t="s">
        <v>521</v>
      </c>
      <c r="E58" s="184" t="s">
        <v>522</v>
      </c>
      <c r="F58" s="113" t="s">
        <v>389</v>
      </c>
      <c r="G58" s="89">
        <v>50</v>
      </c>
      <c r="H58" s="179">
        <f>50/5</f>
        <v>10</v>
      </c>
      <c r="I58" s="179" t="s">
        <v>357</v>
      </c>
    </row>
    <row r="59" spans="1:9" s="4" customFormat="1" ht="234.6">
      <c r="A59" s="115" t="s">
        <v>523</v>
      </c>
      <c r="B59" s="116" t="s">
        <v>214</v>
      </c>
      <c r="C59" s="113" t="s">
        <v>524</v>
      </c>
      <c r="D59" s="113" t="s">
        <v>521</v>
      </c>
      <c r="E59" s="184" t="s">
        <v>522</v>
      </c>
      <c r="F59" s="113" t="s">
        <v>389</v>
      </c>
      <c r="G59" s="89">
        <v>50</v>
      </c>
      <c r="H59" s="179">
        <f>G59/7</f>
        <v>7.1428571428571432</v>
      </c>
      <c r="I59" s="179" t="s">
        <v>357</v>
      </c>
    </row>
    <row r="60" spans="1:9" s="4" customFormat="1" ht="234.6">
      <c r="A60" s="115" t="s">
        <v>525</v>
      </c>
      <c r="B60" s="116" t="s">
        <v>214</v>
      </c>
      <c r="C60" s="113" t="s">
        <v>526</v>
      </c>
      <c r="D60" s="113" t="s">
        <v>521</v>
      </c>
      <c r="E60" s="184" t="s">
        <v>522</v>
      </c>
      <c r="F60" s="113" t="s">
        <v>389</v>
      </c>
      <c r="G60" s="89">
        <v>50</v>
      </c>
      <c r="H60" s="179">
        <f>G60/5</f>
        <v>10</v>
      </c>
      <c r="I60" s="179" t="s">
        <v>357</v>
      </c>
    </row>
    <row r="61" spans="1:9" s="4" customFormat="1" ht="193.2">
      <c r="A61" s="115" t="s">
        <v>527</v>
      </c>
      <c r="B61" s="116" t="s">
        <v>214</v>
      </c>
      <c r="C61" s="113" t="s">
        <v>528</v>
      </c>
      <c r="D61" s="113" t="s">
        <v>529</v>
      </c>
      <c r="E61" s="184" t="s">
        <v>530</v>
      </c>
      <c r="F61" s="113" t="s">
        <v>531</v>
      </c>
      <c r="G61" s="89">
        <v>50</v>
      </c>
      <c r="H61" s="179">
        <f>G61/5</f>
        <v>10</v>
      </c>
      <c r="I61" s="179" t="s">
        <v>357</v>
      </c>
    </row>
    <row r="62" spans="1:9" s="4" customFormat="1" ht="207">
      <c r="A62" s="115" t="s">
        <v>532</v>
      </c>
      <c r="B62" s="116" t="s">
        <v>214</v>
      </c>
      <c r="C62" s="113" t="s">
        <v>533</v>
      </c>
      <c r="D62" s="113" t="s">
        <v>534</v>
      </c>
      <c r="E62" s="184" t="s">
        <v>535</v>
      </c>
      <c r="F62" s="113" t="s">
        <v>261</v>
      </c>
      <c r="G62" s="89">
        <v>50</v>
      </c>
      <c r="H62" s="179">
        <f>G62/4</f>
        <v>12.5</v>
      </c>
      <c r="I62" s="179" t="s">
        <v>357</v>
      </c>
    </row>
    <row r="63" spans="1:9" s="4" customFormat="1" ht="165.6">
      <c r="A63" s="115" t="s">
        <v>532</v>
      </c>
      <c r="B63" s="116" t="s">
        <v>214</v>
      </c>
      <c r="C63" s="113" t="s">
        <v>533</v>
      </c>
      <c r="D63" s="113" t="s">
        <v>536</v>
      </c>
      <c r="E63" s="184" t="s">
        <v>537</v>
      </c>
      <c r="F63" s="113" t="s">
        <v>261</v>
      </c>
      <c r="G63" s="89">
        <v>50</v>
      </c>
      <c r="H63" s="179">
        <f>G63/4</f>
        <v>12.5</v>
      </c>
      <c r="I63" s="179" t="s">
        <v>357</v>
      </c>
    </row>
    <row r="64" spans="1:9" s="4" customFormat="1" ht="151.80000000000001">
      <c r="A64" s="115" t="s">
        <v>491</v>
      </c>
      <c r="B64" s="116" t="s">
        <v>214</v>
      </c>
      <c r="C64" s="113" t="s">
        <v>492</v>
      </c>
      <c r="D64" s="113" t="s">
        <v>538</v>
      </c>
      <c r="E64" s="184" t="s">
        <v>413</v>
      </c>
      <c r="F64" s="113" t="s">
        <v>261</v>
      </c>
      <c r="G64" s="89">
        <v>50</v>
      </c>
      <c r="H64" s="179">
        <f>G64/6</f>
        <v>8.3333333333333339</v>
      </c>
      <c r="I64" s="179" t="s">
        <v>357</v>
      </c>
    </row>
    <row r="65" spans="1:9" s="4" customFormat="1" ht="207">
      <c r="A65" s="115" t="s">
        <v>539</v>
      </c>
      <c r="B65" s="116" t="s">
        <v>214</v>
      </c>
      <c r="C65" s="113" t="s">
        <v>540</v>
      </c>
      <c r="D65" s="113" t="s">
        <v>534</v>
      </c>
      <c r="E65" s="184" t="s">
        <v>535</v>
      </c>
      <c r="F65" s="113" t="s">
        <v>261</v>
      </c>
      <c r="G65" s="89">
        <v>50</v>
      </c>
      <c r="H65" s="179">
        <f>G65/6</f>
        <v>8.3333333333333339</v>
      </c>
      <c r="I65" s="179" t="s">
        <v>357</v>
      </c>
    </row>
    <row r="66" spans="1:9" s="4" customFormat="1" ht="262.2">
      <c r="A66" s="115" t="s">
        <v>541</v>
      </c>
      <c r="B66" s="116" t="s">
        <v>214</v>
      </c>
      <c r="C66" s="113" t="s">
        <v>542</v>
      </c>
      <c r="D66" s="113" t="s">
        <v>543</v>
      </c>
      <c r="E66" s="184" t="s">
        <v>544</v>
      </c>
      <c r="F66" s="113" t="s">
        <v>261</v>
      </c>
      <c r="G66" s="89">
        <v>50</v>
      </c>
      <c r="H66" s="179">
        <f>G66/4</f>
        <v>12.5</v>
      </c>
      <c r="I66" s="179" t="s">
        <v>357</v>
      </c>
    </row>
    <row r="67" spans="1:9" s="4" customFormat="1" ht="207">
      <c r="A67" s="115" t="s">
        <v>545</v>
      </c>
      <c r="B67" s="116" t="s">
        <v>214</v>
      </c>
      <c r="C67" s="113" t="s">
        <v>546</v>
      </c>
      <c r="D67" s="113" t="s">
        <v>536</v>
      </c>
      <c r="E67" s="184" t="s">
        <v>537</v>
      </c>
      <c r="F67" s="113" t="s">
        <v>261</v>
      </c>
      <c r="G67" s="89">
        <v>50</v>
      </c>
      <c r="H67" s="179">
        <f>G67/4</f>
        <v>12.5</v>
      </c>
      <c r="I67" s="179" t="s">
        <v>357</v>
      </c>
    </row>
    <row r="68" spans="1:9" s="4" customFormat="1" ht="248.4">
      <c r="A68" s="115" t="s">
        <v>545</v>
      </c>
      <c r="B68" s="116" t="s">
        <v>214</v>
      </c>
      <c r="C68" s="113" t="s">
        <v>546</v>
      </c>
      <c r="D68" s="113" t="s">
        <v>547</v>
      </c>
      <c r="E68" s="184" t="s">
        <v>548</v>
      </c>
      <c r="F68" s="113" t="s">
        <v>261</v>
      </c>
      <c r="G68" s="89">
        <v>50</v>
      </c>
      <c r="H68" s="179">
        <f>G68/4</f>
        <v>12.5</v>
      </c>
      <c r="I68" s="179" t="s">
        <v>357</v>
      </c>
    </row>
    <row r="69" spans="1:9" s="4" customFormat="1" ht="331.2">
      <c r="A69" s="115" t="s">
        <v>549</v>
      </c>
      <c r="B69" s="116" t="s">
        <v>214</v>
      </c>
      <c r="C69" s="113" t="s">
        <v>550</v>
      </c>
      <c r="D69" s="113" t="s">
        <v>551</v>
      </c>
      <c r="E69" s="184" t="s">
        <v>552</v>
      </c>
      <c r="F69" s="113" t="s">
        <v>261</v>
      </c>
      <c r="G69" s="89">
        <v>50</v>
      </c>
      <c r="H69" s="179">
        <f>G69/6</f>
        <v>8.3333333333333339</v>
      </c>
      <c r="I69" s="179" t="s">
        <v>357</v>
      </c>
    </row>
    <row r="70" spans="1:9" s="4" customFormat="1" ht="151.80000000000001">
      <c r="A70" s="91" t="s">
        <v>553</v>
      </c>
      <c r="B70" s="95" t="s">
        <v>214</v>
      </c>
      <c r="C70" s="88" t="s">
        <v>492</v>
      </c>
      <c r="D70" s="88" t="s">
        <v>554</v>
      </c>
      <c r="E70" s="110" t="s">
        <v>555</v>
      </c>
      <c r="F70" s="88" t="s">
        <v>556</v>
      </c>
      <c r="G70" s="93">
        <v>15</v>
      </c>
      <c r="H70" s="90">
        <f>G70/6</f>
        <v>2.5</v>
      </c>
      <c r="I70" s="90" t="s">
        <v>357</v>
      </c>
    </row>
    <row r="71" spans="1:9" s="4" customFormat="1" ht="179.4">
      <c r="A71" s="91" t="s">
        <v>557</v>
      </c>
      <c r="B71" s="95" t="s">
        <v>214</v>
      </c>
      <c r="C71" s="88" t="s">
        <v>558</v>
      </c>
      <c r="D71" s="88" t="s">
        <v>559</v>
      </c>
      <c r="E71" s="110" t="s">
        <v>320</v>
      </c>
      <c r="F71" s="88" t="s">
        <v>556</v>
      </c>
      <c r="G71" s="93">
        <v>15</v>
      </c>
      <c r="H71" s="90">
        <f>G71/4</f>
        <v>3.75</v>
      </c>
      <c r="I71" s="90" t="s">
        <v>357</v>
      </c>
    </row>
    <row r="72" spans="1:9" s="4" customFormat="1" ht="193.2">
      <c r="A72" s="91" t="s">
        <v>560</v>
      </c>
      <c r="B72" s="95" t="s">
        <v>214</v>
      </c>
      <c r="C72" s="88" t="s">
        <v>561</v>
      </c>
      <c r="D72" s="88" t="s">
        <v>562</v>
      </c>
      <c r="E72" s="110" t="s">
        <v>563</v>
      </c>
      <c r="F72" s="88" t="s">
        <v>556</v>
      </c>
      <c r="G72" s="93">
        <v>15</v>
      </c>
      <c r="H72" s="90">
        <f>G72/4</f>
        <v>3.75</v>
      </c>
      <c r="I72" s="90" t="s">
        <v>357</v>
      </c>
    </row>
    <row r="73" spans="1:9" s="4" customFormat="1" ht="248.4">
      <c r="A73" s="91" t="s">
        <v>564</v>
      </c>
      <c r="B73" s="95" t="s">
        <v>214</v>
      </c>
      <c r="C73" s="88" t="s">
        <v>565</v>
      </c>
      <c r="D73" s="88" t="s">
        <v>566</v>
      </c>
      <c r="E73" s="110" t="s">
        <v>567</v>
      </c>
      <c r="F73" s="88" t="s">
        <v>556</v>
      </c>
      <c r="G73" s="93">
        <v>15</v>
      </c>
      <c r="H73" s="90">
        <f>G73/3</f>
        <v>5</v>
      </c>
      <c r="I73" s="90" t="s">
        <v>357</v>
      </c>
    </row>
    <row r="74" spans="1:9" s="4" customFormat="1" ht="158.4">
      <c r="A74" s="137" t="s">
        <v>417</v>
      </c>
      <c r="B74" s="102" t="s">
        <v>214</v>
      </c>
      <c r="C74" s="138" t="s">
        <v>418</v>
      </c>
      <c r="D74" s="138" t="s">
        <v>419</v>
      </c>
      <c r="E74" s="139"/>
      <c r="F74" s="131" t="s">
        <v>421</v>
      </c>
      <c r="G74" s="140">
        <v>15</v>
      </c>
      <c r="H74" s="141">
        <v>7.5</v>
      </c>
      <c r="I74" s="90" t="s">
        <v>617</v>
      </c>
    </row>
    <row r="75" spans="1:9" s="4" customFormat="1" ht="237.6">
      <c r="A75" s="285" t="s">
        <v>422</v>
      </c>
      <c r="B75" s="285" t="s">
        <v>214</v>
      </c>
      <c r="C75" s="286" t="s">
        <v>423</v>
      </c>
      <c r="D75" s="356" t="s">
        <v>424</v>
      </c>
      <c r="E75" s="184" t="s">
        <v>425</v>
      </c>
      <c r="F75" s="195"/>
      <c r="G75" s="283">
        <v>50</v>
      </c>
      <c r="H75" s="284">
        <v>16.670000000000002</v>
      </c>
      <c r="I75" s="179" t="s">
        <v>617</v>
      </c>
    </row>
    <row r="76" spans="1:9" s="4" customFormat="1" ht="237.6">
      <c r="A76" s="142" t="s">
        <v>422</v>
      </c>
      <c r="B76" s="142" t="s">
        <v>214</v>
      </c>
      <c r="C76" s="143" t="s">
        <v>423</v>
      </c>
      <c r="D76" s="144" t="s">
        <v>426</v>
      </c>
      <c r="E76" s="103" t="s">
        <v>427</v>
      </c>
      <c r="F76" s="103"/>
      <c r="G76" s="140">
        <v>15</v>
      </c>
      <c r="H76" s="141">
        <v>5</v>
      </c>
      <c r="I76" s="90" t="s">
        <v>617</v>
      </c>
    </row>
    <row r="77" spans="1:9" s="4" customFormat="1" ht="234.6">
      <c r="A77" s="186" t="s">
        <v>631</v>
      </c>
      <c r="B77" s="186" t="s">
        <v>214</v>
      </c>
      <c r="C77" s="186" t="s">
        <v>632</v>
      </c>
      <c r="D77" s="186" t="s">
        <v>633</v>
      </c>
      <c r="E77" s="195" t="s">
        <v>634</v>
      </c>
      <c r="F77" s="195" t="s">
        <v>635</v>
      </c>
      <c r="G77" s="283">
        <v>50</v>
      </c>
      <c r="H77" s="284">
        <f>50/6</f>
        <v>8.3333333333333339</v>
      </c>
      <c r="I77" s="179" t="s">
        <v>617</v>
      </c>
    </row>
    <row r="78" spans="1:9" s="4" customFormat="1" ht="239.4">
      <c r="A78" s="285" t="s">
        <v>422</v>
      </c>
      <c r="B78" s="285" t="s">
        <v>214</v>
      </c>
      <c r="C78" s="286" t="s">
        <v>423</v>
      </c>
      <c r="D78" s="287" t="s">
        <v>428</v>
      </c>
      <c r="E78" s="195" t="s">
        <v>429</v>
      </c>
      <c r="F78" s="288" t="s">
        <v>430</v>
      </c>
      <c r="G78" s="283">
        <v>50</v>
      </c>
      <c r="H78" s="284">
        <f>G78/3</f>
        <v>16.666666666666668</v>
      </c>
      <c r="I78" s="179" t="s">
        <v>617</v>
      </c>
    </row>
    <row r="79" spans="1:9" s="4" customFormat="1" ht="151.80000000000001">
      <c r="A79" s="289" t="s">
        <v>659</v>
      </c>
      <c r="B79" s="289" t="s">
        <v>214</v>
      </c>
      <c r="C79" s="224" t="s">
        <v>672</v>
      </c>
      <c r="D79" s="116" t="s">
        <v>673</v>
      </c>
      <c r="E79" s="113" t="s">
        <v>674</v>
      </c>
      <c r="F79" s="113" t="s">
        <v>261</v>
      </c>
      <c r="G79" s="89">
        <v>50</v>
      </c>
      <c r="H79" s="179">
        <v>50</v>
      </c>
      <c r="I79" s="179" t="s">
        <v>618</v>
      </c>
    </row>
    <row r="80" spans="1:9" s="4" customFormat="1" ht="151.80000000000001">
      <c r="A80" s="289" t="s">
        <v>659</v>
      </c>
      <c r="B80" s="289" t="s">
        <v>214</v>
      </c>
      <c r="C80" s="224" t="s">
        <v>672</v>
      </c>
      <c r="D80" s="113" t="s">
        <v>675</v>
      </c>
      <c r="E80" s="113" t="s">
        <v>676</v>
      </c>
      <c r="F80" s="113" t="s">
        <v>261</v>
      </c>
      <c r="G80" s="89">
        <v>50</v>
      </c>
      <c r="H80" s="179">
        <v>50</v>
      </c>
      <c r="I80" s="179" t="s">
        <v>618</v>
      </c>
    </row>
    <row r="81" spans="1:9" s="4" customFormat="1" ht="110.4">
      <c r="A81" s="116" t="s">
        <v>754</v>
      </c>
      <c r="B81" s="115" t="s">
        <v>214</v>
      </c>
      <c r="C81" s="113" t="s">
        <v>764</v>
      </c>
      <c r="D81" s="113" t="s">
        <v>765</v>
      </c>
      <c r="E81" s="290" t="s">
        <v>766</v>
      </c>
      <c r="F81" s="113" t="s">
        <v>261</v>
      </c>
      <c r="G81" s="89">
        <v>50</v>
      </c>
      <c r="H81" s="179">
        <v>50</v>
      </c>
      <c r="I81" s="179" t="s">
        <v>620</v>
      </c>
    </row>
    <row r="82" spans="1:9" s="4" customFormat="1" ht="234.6">
      <c r="A82" s="186" t="s">
        <v>767</v>
      </c>
      <c r="B82" s="115" t="s">
        <v>214</v>
      </c>
      <c r="C82" s="186" t="s">
        <v>632</v>
      </c>
      <c r="D82" s="186" t="s">
        <v>633</v>
      </c>
      <c r="E82" s="113" t="s">
        <v>634</v>
      </c>
      <c r="F82" s="113" t="s">
        <v>635</v>
      </c>
      <c r="G82" s="89">
        <v>50</v>
      </c>
      <c r="H82" s="179">
        <f>50/6</f>
        <v>8.3333333333333339</v>
      </c>
      <c r="I82" s="179" t="s">
        <v>620</v>
      </c>
    </row>
    <row r="83" spans="1:9" s="4" customFormat="1" ht="124.2">
      <c r="A83" s="116" t="s">
        <v>754</v>
      </c>
      <c r="B83" s="115" t="s">
        <v>214</v>
      </c>
      <c r="C83" s="113" t="s">
        <v>764</v>
      </c>
      <c r="D83" s="113" t="s">
        <v>768</v>
      </c>
      <c r="E83" s="291" t="s">
        <v>769</v>
      </c>
      <c r="F83" s="113" t="s">
        <v>261</v>
      </c>
      <c r="G83" s="89">
        <v>50</v>
      </c>
      <c r="H83" s="179">
        <v>50</v>
      </c>
      <c r="I83" s="179" t="s">
        <v>620</v>
      </c>
    </row>
    <row r="84" spans="1:9" s="4" customFormat="1" ht="57.6">
      <c r="A84" s="115" t="s">
        <v>794</v>
      </c>
      <c r="B84" s="116" t="s">
        <v>214</v>
      </c>
      <c r="C84" s="292" t="s">
        <v>297</v>
      </c>
      <c r="D84" s="113" t="s">
        <v>795</v>
      </c>
      <c r="E84" s="113" t="s">
        <v>796</v>
      </c>
      <c r="F84" s="113" t="s">
        <v>797</v>
      </c>
      <c r="G84" s="89">
        <v>50</v>
      </c>
      <c r="H84" s="179">
        <v>12.5</v>
      </c>
      <c r="I84" s="179" t="s">
        <v>621</v>
      </c>
    </row>
    <row r="85" spans="1:9" s="4" customFormat="1" ht="110.4">
      <c r="A85" s="115" t="s">
        <v>296</v>
      </c>
      <c r="B85" s="116" t="s">
        <v>214</v>
      </c>
      <c r="C85" s="113" t="s">
        <v>297</v>
      </c>
      <c r="D85" s="113" t="s">
        <v>298</v>
      </c>
      <c r="E85" s="113" t="s">
        <v>299</v>
      </c>
      <c r="F85" s="113" t="s">
        <v>300</v>
      </c>
      <c r="G85" s="89">
        <v>50</v>
      </c>
      <c r="H85" s="179">
        <v>12.5</v>
      </c>
      <c r="I85" s="179" t="s">
        <v>621</v>
      </c>
    </row>
    <row r="86" spans="1:9" s="4" customFormat="1" ht="165.6">
      <c r="A86" s="104" t="s">
        <v>308</v>
      </c>
      <c r="B86" s="104" t="s">
        <v>214</v>
      </c>
      <c r="C86" s="104" t="s">
        <v>297</v>
      </c>
      <c r="D86" s="104" t="s">
        <v>309</v>
      </c>
      <c r="E86" s="104" t="s">
        <v>310</v>
      </c>
      <c r="F86" s="105" t="s">
        <v>311</v>
      </c>
      <c r="G86" s="125">
        <v>15</v>
      </c>
      <c r="H86" s="125">
        <v>3.75</v>
      </c>
      <c r="I86" s="90" t="s">
        <v>621</v>
      </c>
    </row>
    <row r="87" spans="1:9" s="4" customFormat="1" ht="72">
      <c r="A87" s="91" t="s">
        <v>794</v>
      </c>
      <c r="B87" s="95" t="s">
        <v>214</v>
      </c>
      <c r="C87" s="88" t="s">
        <v>798</v>
      </c>
      <c r="D87" s="88" t="s">
        <v>799</v>
      </c>
      <c r="E87" s="110" t="s">
        <v>800</v>
      </c>
      <c r="F87" s="88"/>
      <c r="G87" s="93">
        <v>15</v>
      </c>
      <c r="H87" s="90">
        <v>3.75</v>
      </c>
      <c r="I87" s="90" t="s">
        <v>621</v>
      </c>
    </row>
    <row r="88" spans="1:9" s="4" customFormat="1" ht="138">
      <c r="A88" s="104" t="s">
        <v>312</v>
      </c>
      <c r="B88" s="104" t="s">
        <v>214</v>
      </c>
      <c r="C88" s="104" t="s">
        <v>313</v>
      </c>
      <c r="D88" s="104" t="s">
        <v>314</v>
      </c>
      <c r="E88" s="104" t="s">
        <v>315</v>
      </c>
      <c r="F88" s="88" t="s">
        <v>316</v>
      </c>
      <c r="G88" s="125">
        <v>15</v>
      </c>
      <c r="H88" s="125">
        <v>3.75</v>
      </c>
      <c r="I88" s="90" t="s">
        <v>621</v>
      </c>
    </row>
    <row r="89" spans="1:9" s="4" customFormat="1" ht="193.2">
      <c r="A89" s="91" t="s">
        <v>322</v>
      </c>
      <c r="B89" s="91" t="s">
        <v>214</v>
      </c>
      <c r="C89" s="91" t="s">
        <v>323</v>
      </c>
      <c r="D89" s="91" t="s">
        <v>324</v>
      </c>
      <c r="E89" s="91" t="s">
        <v>325</v>
      </c>
      <c r="F89" s="88" t="s">
        <v>326</v>
      </c>
      <c r="G89" s="93">
        <v>15</v>
      </c>
      <c r="H89" s="90">
        <v>3</v>
      </c>
      <c r="I89" s="90" t="s">
        <v>621</v>
      </c>
    </row>
    <row r="90" spans="1:9" s="4" customFormat="1" ht="179.4">
      <c r="A90" s="104" t="s">
        <v>801</v>
      </c>
      <c r="B90" s="104" t="s">
        <v>214</v>
      </c>
      <c r="C90" s="145" t="s">
        <v>802</v>
      </c>
      <c r="D90" s="104" t="s">
        <v>803</v>
      </c>
      <c r="E90" s="104" t="s">
        <v>804</v>
      </c>
      <c r="F90" s="88" t="s">
        <v>326</v>
      </c>
      <c r="G90" s="125">
        <v>15</v>
      </c>
      <c r="H90" s="125">
        <v>7</v>
      </c>
      <c r="I90" s="90" t="s">
        <v>621</v>
      </c>
    </row>
    <row r="91" spans="1:9" s="4" customFormat="1" ht="82.8">
      <c r="A91" s="104" t="s">
        <v>801</v>
      </c>
      <c r="B91" s="104" t="s">
        <v>214</v>
      </c>
      <c r="C91" s="104" t="s">
        <v>805</v>
      </c>
      <c r="D91" s="104" t="s">
        <v>806</v>
      </c>
      <c r="E91" s="104" t="s">
        <v>807</v>
      </c>
      <c r="F91" s="88" t="s">
        <v>311</v>
      </c>
      <c r="G91" s="125">
        <v>15</v>
      </c>
      <c r="H91" s="125">
        <v>7.5</v>
      </c>
      <c r="I91" s="90" t="s">
        <v>621</v>
      </c>
    </row>
    <row r="92" spans="1:9" s="4" customFormat="1" ht="110.4">
      <c r="A92" s="91" t="s">
        <v>860</v>
      </c>
      <c r="B92" s="95" t="s">
        <v>214</v>
      </c>
      <c r="C92" s="88" t="s">
        <v>861</v>
      </c>
      <c r="D92" s="88" t="s">
        <v>862</v>
      </c>
      <c r="E92" s="88" t="s">
        <v>863</v>
      </c>
      <c r="F92" s="88" t="s">
        <v>326</v>
      </c>
      <c r="G92" s="93">
        <v>15</v>
      </c>
      <c r="H92" s="90">
        <v>7.5</v>
      </c>
      <c r="I92" s="90" t="s">
        <v>622</v>
      </c>
    </row>
    <row r="93" spans="1:9" s="4" customFormat="1" ht="110.4">
      <c r="A93" s="91" t="s">
        <v>864</v>
      </c>
      <c r="B93" s="95" t="s">
        <v>214</v>
      </c>
      <c r="C93" s="88" t="s">
        <v>865</v>
      </c>
      <c r="D93" s="88" t="s">
        <v>866</v>
      </c>
      <c r="E93" s="88" t="s">
        <v>867</v>
      </c>
      <c r="F93" s="88" t="s">
        <v>326</v>
      </c>
      <c r="G93" s="93">
        <v>15</v>
      </c>
      <c r="H93" s="90">
        <v>7.5</v>
      </c>
      <c r="I93" s="90" t="s">
        <v>622</v>
      </c>
    </row>
    <row r="94" spans="1:9" s="4" customFormat="1" ht="151.80000000000001">
      <c r="A94" s="91" t="s">
        <v>864</v>
      </c>
      <c r="B94" s="95" t="s">
        <v>214</v>
      </c>
      <c r="C94" s="88" t="s">
        <v>865</v>
      </c>
      <c r="D94" s="88" t="s">
        <v>868</v>
      </c>
      <c r="E94" s="88" t="s">
        <v>869</v>
      </c>
      <c r="F94" s="88" t="s">
        <v>326</v>
      </c>
      <c r="G94" s="93">
        <v>15</v>
      </c>
      <c r="H94" s="90">
        <v>7.5</v>
      </c>
      <c r="I94" s="90" t="s">
        <v>622</v>
      </c>
    </row>
    <row r="95" spans="1:9" s="4" customFormat="1" ht="124.2">
      <c r="A95" s="91" t="s">
        <v>870</v>
      </c>
      <c r="B95" s="95" t="s">
        <v>214</v>
      </c>
      <c r="C95" s="88" t="s">
        <v>871</v>
      </c>
      <c r="D95" s="88" t="s">
        <v>872</v>
      </c>
      <c r="E95" s="88" t="s">
        <v>873</v>
      </c>
      <c r="F95" s="88" t="s">
        <v>326</v>
      </c>
      <c r="G95" s="93">
        <v>15</v>
      </c>
      <c r="H95" s="90">
        <v>5</v>
      </c>
      <c r="I95" s="90" t="s">
        <v>622</v>
      </c>
    </row>
    <row r="96" spans="1:9" s="4" customFormat="1" ht="187.2">
      <c r="A96" s="91" t="s">
        <v>1149</v>
      </c>
      <c r="B96" s="95" t="s">
        <v>1150</v>
      </c>
      <c r="C96" s="88" t="s">
        <v>1151</v>
      </c>
      <c r="D96" s="88" t="s">
        <v>1152</v>
      </c>
      <c r="E96" s="146" t="s">
        <v>1153</v>
      </c>
      <c r="F96" s="88" t="s">
        <v>1154</v>
      </c>
      <c r="G96" s="93">
        <v>15</v>
      </c>
      <c r="H96" s="90">
        <v>7.5</v>
      </c>
      <c r="I96" s="90" t="s">
        <v>881</v>
      </c>
    </row>
    <row r="97" spans="1:9" s="4" customFormat="1" ht="386.4">
      <c r="A97" s="186" t="s">
        <v>1155</v>
      </c>
      <c r="B97" s="195" t="s">
        <v>1156</v>
      </c>
      <c r="C97" s="195" t="s">
        <v>1157</v>
      </c>
      <c r="D97" s="113" t="s">
        <v>1158</v>
      </c>
      <c r="E97" s="184" t="s">
        <v>1159</v>
      </c>
      <c r="F97" s="113" t="s">
        <v>1160</v>
      </c>
      <c r="G97" s="89">
        <v>50</v>
      </c>
      <c r="H97" s="179">
        <v>16.670000000000002</v>
      </c>
      <c r="I97" s="179" t="s">
        <v>883</v>
      </c>
    </row>
    <row r="98" spans="1:9" s="4" customFormat="1" ht="151.80000000000001">
      <c r="A98" s="186" t="s">
        <v>1161</v>
      </c>
      <c r="B98" s="195" t="s">
        <v>1156</v>
      </c>
      <c r="C98" s="195" t="s">
        <v>1162</v>
      </c>
      <c r="D98" s="113" t="s">
        <v>1163</v>
      </c>
      <c r="E98" s="184" t="s">
        <v>1164</v>
      </c>
      <c r="F98" s="113" t="s">
        <v>1165</v>
      </c>
      <c r="G98" s="89">
        <v>50</v>
      </c>
      <c r="H98" s="179">
        <v>16.670000000000002</v>
      </c>
      <c r="I98" s="179" t="s">
        <v>883</v>
      </c>
    </row>
    <row r="99" spans="1:9" s="4" customFormat="1" ht="372.6">
      <c r="A99" s="186" t="s">
        <v>1166</v>
      </c>
      <c r="B99" s="195" t="s">
        <v>1156</v>
      </c>
      <c r="C99" s="195" t="s">
        <v>1167</v>
      </c>
      <c r="D99" s="113" t="s">
        <v>1168</v>
      </c>
      <c r="E99" s="184" t="s">
        <v>1169</v>
      </c>
      <c r="F99" s="113" t="s">
        <v>1170</v>
      </c>
      <c r="G99" s="89">
        <v>50</v>
      </c>
      <c r="H99" s="179">
        <v>12.5</v>
      </c>
      <c r="I99" s="179" t="s">
        <v>883</v>
      </c>
    </row>
    <row r="100" spans="1:9" s="4" customFormat="1" ht="165.6">
      <c r="A100" s="147" t="s">
        <v>1166</v>
      </c>
      <c r="B100" s="148" t="s">
        <v>1156</v>
      </c>
      <c r="C100" s="148" t="s">
        <v>1167</v>
      </c>
      <c r="D100" s="88" t="s">
        <v>1171</v>
      </c>
      <c r="E100" s="149" t="s">
        <v>1172</v>
      </c>
      <c r="F100" s="88" t="s">
        <v>1173</v>
      </c>
      <c r="G100" s="93">
        <v>15</v>
      </c>
      <c r="H100" s="90">
        <v>3.75</v>
      </c>
      <c r="I100" s="90" t="s">
        <v>883</v>
      </c>
    </row>
    <row r="101" spans="1:9" s="4" customFormat="1" ht="288">
      <c r="A101" s="186" t="s">
        <v>1174</v>
      </c>
      <c r="B101" s="195" t="s">
        <v>1156</v>
      </c>
      <c r="C101" s="195" t="s">
        <v>1175</v>
      </c>
      <c r="D101" s="113" t="s">
        <v>1176</v>
      </c>
      <c r="E101" s="184" t="s">
        <v>1177</v>
      </c>
      <c r="F101" s="184" t="s">
        <v>1178</v>
      </c>
      <c r="G101" s="89">
        <v>50</v>
      </c>
      <c r="H101" s="179">
        <v>16.670000000000002</v>
      </c>
      <c r="I101" s="179" t="s">
        <v>883</v>
      </c>
    </row>
    <row r="102" spans="1:9" s="4" customFormat="1" ht="331.2">
      <c r="A102" s="186" t="s">
        <v>1174</v>
      </c>
      <c r="B102" s="195" t="s">
        <v>1156</v>
      </c>
      <c r="C102" s="195" t="s">
        <v>1175</v>
      </c>
      <c r="D102" s="113" t="s">
        <v>1179</v>
      </c>
      <c r="E102" s="184" t="s">
        <v>1180</v>
      </c>
      <c r="F102" s="184" t="s">
        <v>1181</v>
      </c>
      <c r="G102" s="89">
        <v>50</v>
      </c>
      <c r="H102" s="179">
        <v>16.670000000000002</v>
      </c>
      <c r="I102" s="179" t="s">
        <v>883</v>
      </c>
    </row>
    <row r="103" spans="1:9" ht="273.60000000000002">
      <c r="A103" s="186" t="s">
        <v>1174</v>
      </c>
      <c r="B103" s="195" t="s">
        <v>1156</v>
      </c>
      <c r="C103" s="195" t="s">
        <v>1175</v>
      </c>
      <c r="D103" s="113" t="s">
        <v>1182</v>
      </c>
      <c r="E103" s="184" t="s">
        <v>1183</v>
      </c>
      <c r="F103" s="184" t="s">
        <v>1184</v>
      </c>
      <c r="G103" s="89">
        <v>50</v>
      </c>
      <c r="H103" s="179">
        <v>16.670000000000002</v>
      </c>
      <c r="I103" s="179" t="s">
        <v>883</v>
      </c>
    </row>
    <row r="104" spans="1:9" ht="193.2">
      <c r="A104" s="150" t="s">
        <v>1174</v>
      </c>
      <c r="B104" s="151" t="s">
        <v>1156</v>
      </c>
      <c r="C104" s="151" t="s">
        <v>1175</v>
      </c>
      <c r="D104" s="88" t="s">
        <v>1185</v>
      </c>
      <c r="E104" s="152" t="s">
        <v>1186</v>
      </c>
      <c r="F104" s="152" t="s">
        <v>1187</v>
      </c>
      <c r="G104" s="93">
        <v>15</v>
      </c>
      <c r="H104" s="90">
        <v>5</v>
      </c>
      <c r="I104" s="90" t="s">
        <v>883</v>
      </c>
    </row>
    <row r="105" spans="1:9" ht="138">
      <c r="A105" s="153" t="s">
        <v>1174</v>
      </c>
      <c r="B105" s="154" t="s">
        <v>1156</v>
      </c>
      <c r="C105" s="154" t="s">
        <v>1175</v>
      </c>
      <c r="D105" s="88" t="s">
        <v>1188</v>
      </c>
      <c r="E105" s="155" t="s">
        <v>1189</v>
      </c>
      <c r="F105" s="155" t="s">
        <v>1190</v>
      </c>
      <c r="G105" s="93">
        <v>15</v>
      </c>
      <c r="H105" s="90">
        <v>5</v>
      </c>
      <c r="I105" s="90" t="s">
        <v>883</v>
      </c>
    </row>
    <row r="106" spans="1:9" ht="273.60000000000002">
      <c r="A106" s="186" t="s">
        <v>1174</v>
      </c>
      <c r="B106" s="195" t="s">
        <v>1156</v>
      </c>
      <c r="C106" s="195" t="s">
        <v>1175</v>
      </c>
      <c r="D106" s="113" t="s">
        <v>1191</v>
      </c>
      <c r="E106" s="184" t="s">
        <v>1192</v>
      </c>
      <c r="F106" s="184" t="s">
        <v>1193</v>
      </c>
      <c r="G106" s="89">
        <v>50</v>
      </c>
      <c r="H106" s="179">
        <v>16.670000000000002</v>
      </c>
      <c r="I106" s="179" t="s">
        <v>883</v>
      </c>
    </row>
    <row r="107" spans="1:9" ht="172.8">
      <c r="A107" s="157" t="s">
        <v>1174</v>
      </c>
      <c r="B107" s="158" t="s">
        <v>1156</v>
      </c>
      <c r="C107" s="158" t="s">
        <v>1175</v>
      </c>
      <c r="D107" s="88" t="s">
        <v>1194</v>
      </c>
      <c r="E107" s="159" t="s">
        <v>1195</v>
      </c>
      <c r="F107" s="159" t="s">
        <v>1196</v>
      </c>
      <c r="G107" s="93">
        <v>15</v>
      </c>
      <c r="H107" s="90">
        <v>5</v>
      </c>
      <c r="I107" s="90" t="s">
        <v>883</v>
      </c>
    </row>
    <row r="108" spans="1:9" s="156" customFormat="1" ht="138">
      <c r="A108" s="160" t="s">
        <v>1174</v>
      </c>
      <c r="B108" s="161" t="s">
        <v>1156</v>
      </c>
      <c r="C108" s="161" t="s">
        <v>1175</v>
      </c>
      <c r="D108" s="88" t="s">
        <v>1197</v>
      </c>
      <c r="E108" s="88" t="s">
        <v>1198</v>
      </c>
      <c r="F108" s="162" t="s">
        <v>1199</v>
      </c>
      <c r="G108" s="93">
        <v>15</v>
      </c>
      <c r="H108" s="90">
        <v>5</v>
      </c>
      <c r="I108" s="90" t="s">
        <v>883</v>
      </c>
    </row>
    <row r="109" spans="1:9" s="156" customFormat="1" ht="409.6">
      <c r="A109" s="186" t="s">
        <v>1200</v>
      </c>
      <c r="B109" s="195" t="s">
        <v>1156</v>
      </c>
      <c r="C109" s="195" t="s">
        <v>1201</v>
      </c>
      <c r="D109" s="113" t="s">
        <v>1202</v>
      </c>
      <c r="E109" s="184" t="s">
        <v>1203</v>
      </c>
      <c r="F109" s="184" t="s">
        <v>1204</v>
      </c>
      <c r="G109" s="89">
        <v>50</v>
      </c>
      <c r="H109" s="179">
        <v>4.55</v>
      </c>
      <c r="I109" s="179" t="s">
        <v>883</v>
      </c>
    </row>
    <row r="110" spans="1:9" s="156" customFormat="1" ht="124.2">
      <c r="A110" s="293" t="s">
        <v>1205</v>
      </c>
      <c r="B110" s="294" t="s">
        <v>218</v>
      </c>
      <c r="C110" s="295" t="s">
        <v>1206</v>
      </c>
      <c r="D110" s="295" t="s">
        <v>1207</v>
      </c>
      <c r="E110" s="295" t="s">
        <v>1208</v>
      </c>
      <c r="F110" s="295" t="s">
        <v>1209</v>
      </c>
      <c r="G110" s="296">
        <v>50</v>
      </c>
      <c r="H110" s="297">
        <v>25</v>
      </c>
      <c r="I110" s="179" t="s">
        <v>1210</v>
      </c>
    </row>
    <row r="111" spans="1:9" s="156" customFormat="1" ht="82.8">
      <c r="A111" s="115" t="s">
        <v>1205</v>
      </c>
      <c r="B111" s="113" t="s">
        <v>218</v>
      </c>
      <c r="C111" s="113" t="s">
        <v>1206</v>
      </c>
      <c r="D111" s="113" t="s">
        <v>1211</v>
      </c>
      <c r="E111" s="298" t="s">
        <v>1212</v>
      </c>
      <c r="F111" s="299" t="s">
        <v>1209</v>
      </c>
      <c r="G111" s="89">
        <v>50</v>
      </c>
      <c r="H111" s="179">
        <v>25</v>
      </c>
      <c r="I111" s="179" t="s">
        <v>887</v>
      </c>
    </row>
    <row r="112" spans="1:9" s="156" customFormat="1" ht="27.6">
      <c r="A112" s="91" t="s">
        <v>1213</v>
      </c>
      <c r="B112" s="88" t="s">
        <v>218</v>
      </c>
      <c r="C112" s="88" t="s">
        <v>1214</v>
      </c>
      <c r="D112" s="164" t="s">
        <v>1215</v>
      </c>
      <c r="E112" s="163" t="s">
        <v>1216</v>
      </c>
      <c r="F112" s="165" t="s">
        <v>1217</v>
      </c>
      <c r="G112" s="93">
        <v>15</v>
      </c>
      <c r="H112" s="90">
        <v>15</v>
      </c>
      <c r="I112" s="90" t="s">
        <v>887</v>
      </c>
    </row>
    <row r="113" spans="1:9" s="156" customFormat="1" ht="151.80000000000001">
      <c r="A113" s="91" t="s">
        <v>1218</v>
      </c>
      <c r="B113" s="88" t="s">
        <v>218</v>
      </c>
      <c r="C113" s="88" t="s">
        <v>1219</v>
      </c>
      <c r="D113" s="88" t="s">
        <v>1220</v>
      </c>
      <c r="E113" s="162" t="s">
        <v>1221</v>
      </c>
      <c r="F113" s="88" t="s">
        <v>1222</v>
      </c>
      <c r="G113" s="93">
        <v>15</v>
      </c>
      <c r="H113" s="90">
        <v>7.5</v>
      </c>
      <c r="I113" s="90" t="s">
        <v>887</v>
      </c>
    </row>
    <row r="114" spans="1:9" s="156" customFormat="1" ht="57.6">
      <c r="A114" s="91" t="s">
        <v>1218</v>
      </c>
      <c r="B114" s="88" t="s">
        <v>218</v>
      </c>
      <c r="C114" s="88" t="s">
        <v>1219</v>
      </c>
      <c r="D114" s="88" t="s">
        <v>1223</v>
      </c>
      <c r="E114" s="162" t="s">
        <v>1224</v>
      </c>
      <c r="F114" s="88" t="s">
        <v>1225</v>
      </c>
      <c r="G114" s="93">
        <v>15</v>
      </c>
      <c r="H114" s="90">
        <v>7.5</v>
      </c>
      <c r="I114" s="90" t="s">
        <v>887</v>
      </c>
    </row>
    <row r="115" spans="1:9" s="156" customFormat="1" ht="69">
      <c r="A115" s="91" t="s">
        <v>1218</v>
      </c>
      <c r="B115" s="88" t="s">
        <v>218</v>
      </c>
      <c r="C115" s="88" t="s">
        <v>1219</v>
      </c>
      <c r="D115" s="88" t="s">
        <v>1226</v>
      </c>
      <c r="E115" s="162" t="s">
        <v>1227</v>
      </c>
      <c r="F115" s="88" t="s">
        <v>1225</v>
      </c>
      <c r="G115" s="93">
        <v>15</v>
      </c>
      <c r="H115" s="90">
        <v>7.5</v>
      </c>
      <c r="I115" s="90" t="s">
        <v>887</v>
      </c>
    </row>
    <row r="116" spans="1:9" s="156" customFormat="1" ht="193.2">
      <c r="A116" s="115" t="s">
        <v>1228</v>
      </c>
      <c r="B116" s="116" t="s">
        <v>214</v>
      </c>
      <c r="C116" s="113" t="s">
        <v>1229</v>
      </c>
      <c r="D116" s="113" t="s">
        <v>1230</v>
      </c>
      <c r="E116" s="184" t="s">
        <v>1231</v>
      </c>
      <c r="F116" s="113" t="s">
        <v>1232</v>
      </c>
      <c r="G116" s="89">
        <v>50</v>
      </c>
      <c r="H116" s="179">
        <v>25</v>
      </c>
      <c r="I116" s="179" t="s">
        <v>889</v>
      </c>
    </row>
    <row r="117" spans="1:9" s="156" customFormat="1" ht="193.2">
      <c r="A117" s="115" t="s">
        <v>1228</v>
      </c>
      <c r="B117" s="116" t="s">
        <v>214</v>
      </c>
      <c r="C117" s="113" t="s">
        <v>1229</v>
      </c>
      <c r="D117" s="113" t="s">
        <v>1233</v>
      </c>
      <c r="E117" s="184" t="s">
        <v>1234</v>
      </c>
      <c r="F117" s="113" t="s">
        <v>1232</v>
      </c>
      <c r="G117" s="89">
        <v>50</v>
      </c>
      <c r="H117" s="179">
        <v>25</v>
      </c>
      <c r="I117" s="179" t="s">
        <v>889</v>
      </c>
    </row>
    <row r="118" spans="1:9" s="156" customFormat="1" ht="207">
      <c r="A118" s="115" t="s">
        <v>1235</v>
      </c>
      <c r="B118" s="116" t="s">
        <v>214</v>
      </c>
      <c r="C118" s="113" t="s">
        <v>891</v>
      </c>
      <c r="D118" s="113" t="s">
        <v>1236</v>
      </c>
      <c r="E118" s="184" t="s">
        <v>1237</v>
      </c>
      <c r="F118" s="113" t="s">
        <v>506</v>
      </c>
      <c r="G118" s="89">
        <v>50</v>
      </c>
      <c r="H118" s="239">
        <v>50</v>
      </c>
      <c r="I118" s="179" t="s">
        <v>890</v>
      </c>
    </row>
    <row r="119" spans="1:9" s="156" customFormat="1" ht="193.2">
      <c r="A119" s="217" t="s">
        <v>1238</v>
      </c>
      <c r="B119" s="116" t="s">
        <v>214</v>
      </c>
      <c r="C119" s="115" t="s">
        <v>1239</v>
      </c>
      <c r="D119" s="113" t="s">
        <v>1240</v>
      </c>
      <c r="E119" s="184" t="s">
        <v>1241</v>
      </c>
      <c r="F119" s="113" t="s">
        <v>506</v>
      </c>
      <c r="G119" s="89">
        <v>50</v>
      </c>
      <c r="H119" s="239">
        <v>8.33</v>
      </c>
      <c r="I119" s="179" t="s">
        <v>890</v>
      </c>
    </row>
    <row r="120" spans="1:9" s="156" customFormat="1" ht="207">
      <c r="A120" s="115" t="s">
        <v>1242</v>
      </c>
      <c r="B120" s="116" t="s">
        <v>214</v>
      </c>
      <c r="C120" s="113" t="s">
        <v>1239</v>
      </c>
      <c r="D120" s="217" t="s">
        <v>1243</v>
      </c>
      <c r="E120" s="184" t="s">
        <v>1244</v>
      </c>
      <c r="F120" s="113" t="s">
        <v>506</v>
      </c>
      <c r="G120" s="89">
        <v>50</v>
      </c>
      <c r="H120" s="239">
        <v>8.33</v>
      </c>
      <c r="I120" s="179" t="s">
        <v>890</v>
      </c>
    </row>
    <row r="121" spans="1:9" s="156" customFormat="1" ht="151.80000000000001">
      <c r="A121" s="91" t="s">
        <v>1245</v>
      </c>
      <c r="B121" s="95" t="s">
        <v>214</v>
      </c>
      <c r="C121" s="88" t="s">
        <v>1246</v>
      </c>
      <c r="D121" s="88" t="s">
        <v>1247</v>
      </c>
      <c r="E121" s="88" t="s">
        <v>1248</v>
      </c>
      <c r="F121" s="88" t="s">
        <v>506</v>
      </c>
      <c r="G121" s="93"/>
      <c r="H121" s="127">
        <v>8.33</v>
      </c>
      <c r="I121" s="90" t="s">
        <v>890</v>
      </c>
    </row>
    <row r="122" spans="1:9" s="156" customFormat="1" ht="158.4">
      <c r="A122" s="217" t="s">
        <v>1249</v>
      </c>
      <c r="B122" s="217" t="s">
        <v>214</v>
      </c>
      <c r="C122" s="217" t="s">
        <v>1250</v>
      </c>
      <c r="D122" s="217" t="s">
        <v>1251</v>
      </c>
      <c r="E122" s="181" t="s">
        <v>1252</v>
      </c>
      <c r="F122" s="187" t="s">
        <v>506</v>
      </c>
      <c r="G122" s="217">
        <v>50</v>
      </c>
      <c r="H122" s="300">
        <v>12.5</v>
      </c>
      <c r="I122" s="179" t="s">
        <v>890</v>
      </c>
    </row>
    <row r="123" spans="1:9" s="156" customFormat="1" ht="138">
      <c r="A123" s="217" t="s">
        <v>1253</v>
      </c>
      <c r="B123" s="217" t="s">
        <v>214</v>
      </c>
      <c r="C123" s="217" t="s">
        <v>1254</v>
      </c>
      <c r="D123" s="217" t="s">
        <v>1255</v>
      </c>
      <c r="E123" s="181" t="s">
        <v>1256</v>
      </c>
      <c r="F123" s="187" t="s">
        <v>506</v>
      </c>
      <c r="G123" s="217">
        <v>50</v>
      </c>
      <c r="H123" s="300">
        <v>8.33</v>
      </c>
      <c r="I123" s="179" t="s">
        <v>890</v>
      </c>
    </row>
    <row r="124" spans="1:9" s="156" customFormat="1" ht="165.6">
      <c r="A124" s="217" t="s">
        <v>1258</v>
      </c>
      <c r="B124" s="217" t="s">
        <v>214</v>
      </c>
      <c r="C124" s="217" t="s">
        <v>1201</v>
      </c>
      <c r="D124" s="217" t="s">
        <v>1259</v>
      </c>
      <c r="E124" s="181" t="s">
        <v>1203</v>
      </c>
      <c r="F124" s="187" t="s">
        <v>506</v>
      </c>
      <c r="G124" s="217">
        <v>50</v>
      </c>
      <c r="H124" s="300">
        <v>4.5599999999999996</v>
      </c>
      <c r="I124" s="179" t="s">
        <v>890</v>
      </c>
    </row>
    <row r="125" spans="1:9" s="156" customFormat="1" ht="179.4">
      <c r="A125" s="217" t="s">
        <v>1260</v>
      </c>
      <c r="B125" s="217" t="s">
        <v>214</v>
      </c>
      <c r="C125" s="217" t="s">
        <v>1261</v>
      </c>
      <c r="D125" s="217" t="s">
        <v>1262</v>
      </c>
      <c r="E125" s="217" t="s">
        <v>1263</v>
      </c>
      <c r="F125" s="187" t="s">
        <v>506</v>
      </c>
      <c r="G125" s="217">
        <v>50</v>
      </c>
      <c r="H125" s="300">
        <v>8.33</v>
      </c>
      <c r="I125" s="179" t="s">
        <v>890</v>
      </c>
    </row>
    <row r="126" spans="1:9" s="156" customFormat="1" ht="165.6">
      <c r="A126" s="217" t="s">
        <v>1264</v>
      </c>
      <c r="B126" s="217" t="s">
        <v>214</v>
      </c>
      <c r="C126" s="217" t="s">
        <v>1265</v>
      </c>
      <c r="D126" s="217" t="s">
        <v>1266</v>
      </c>
      <c r="E126" s="217" t="s">
        <v>1267</v>
      </c>
      <c r="F126" s="187" t="s">
        <v>389</v>
      </c>
      <c r="G126" s="217">
        <v>50</v>
      </c>
      <c r="H126" s="300">
        <v>7.15</v>
      </c>
      <c r="I126" s="179" t="s">
        <v>890</v>
      </c>
    </row>
    <row r="127" spans="1:9" s="156" customFormat="1" ht="165.6">
      <c r="A127" s="217" t="s">
        <v>1268</v>
      </c>
      <c r="B127" s="217" t="s">
        <v>214</v>
      </c>
      <c r="C127" s="217" t="s">
        <v>1269</v>
      </c>
      <c r="D127" s="217" t="s">
        <v>1270</v>
      </c>
      <c r="E127" s="217" t="s">
        <v>1159</v>
      </c>
      <c r="F127" s="187" t="s">
        <v>389</v>
      </c>
      <c r="G127" s="217">
        <v>50</v>
      </c>
      <c r="H127" s="300">
        <v>16.670000000000002</v>
      </c>
      <c r="I127" s="179" t="s">
        <v>890</v>
      </c>
    </row>
    <row r="128" spans="1:9" s="156" customFormat="1" ht="96.6">
      <c r="A128" s="118" t="s">
        <v>1271</v>
      </c>
      <c r="B128" s="104" t="s">
        <v>214</v>
      </c>
      <c r="C128" s="104" t="s">
        <v>1257</v>
      </c>
      <c r="D128" s="104" t="s">
        <v>1272</v>
      </c>
      <c r="E128" s="104" t="s">
        <v>1273</v>
      </c>
      <c r="F128" s="105" t="s">
        <v>1274</v>
      </c>
      <c r="G128" s="104">
        <v>15</v>
      </c>
      <c r="H128" s="166">
        <v>3.75</v>
      </c>
      <c r="I128" s="90" t="s">
        <v>890</v>
      </c>
    </row>
    <row r="129" spans="1:9" s="156" customFormat="1" ht="179.4">
      <c r="A129" s="104" t="s">
        <v>1260</v>
      </c>
      <c r="B129" s="104" t="s">
        <v>214</v>
      </c>
      <c r="C129" s="104" t="s">
        <v>1261</v>
      </c>
      <c r="D129" s="160" t="s">
        <v>1275</v>
      </c>
      <c r="E129" s="104" t="s">
        <v>1276</v>
      </c>
      <c r="F129" s="105" t="s">
        <v>1274</v>
      </c>
      <c r="G129" s="104">
        <v>15</v>
      </c>
      <c r="H129" s="166">
        <v>2.5</v>
      </c>
      <c r="I129" s="90" t="s">
        <v>890</v>
      </c>
    </row>
    <row r="130" spans="1:9" s="156" customFormat="1" ht="110.4">
      <c r="A130" s="104" t="s">
        <v>1260</v>
      </c>
      <c r="B130" s="104" t="s">
        <v>214</v>
      </c>
      <c r="C130" s="104" t="s">
        <v>1261</v>
      </c>
      <c r="D130" s="160" t="s">
        <v>1277</v>
      </c>
      <c r="E130" s="104" t="s">
        <v>1278</v>
      </c>
      <c r="F130" s="105" t="s">
        <v>1274</v>
      </c>
      <c r="G130" s="104">
        <v>15</v>
      </c>
      <c r="H130" s="166">
        <v>2.5</v>
      </c>
      <c r="I130" s="90" t="s">
        <v>890</v>
      </c>
    </row>
    <row r="131" spans="1:9" s="156" customFormat="1" ht="207">
      <c r="A131" s="104" t="s">
        <v>1258</v>
      </c>
      <c r="B131" s="104" t="s">
        <v>214</v>
      </c>
      <c r="C131" s="104" t="s">
        <v>1201</v>
      </c>
      <c r="D131" s="167" t="s">
        <v>1279</v>
      </c>
      <c r="E131" s="104" t="s">
        <v>1203</v>
      </c>
      <c r="F131" s="105" t="s">
        <v>1274</v>
      </c>
      <c r="G131" s="104">
        <v>15</v>
      </c>
      <c r="H131" s="166">
        <v>1.36</v>
      </c>
      <c r="I131" s="90" t="s">
        <v>890</v>
      </c>
    </row>
    <row r="132" spans="1:9" s="156" customFormat="1" ht="193.2">
      <c r="A132" s="168" t="s">
        <v>1280</v>
      </c>
      <c r="B132" s="104" t="s">
        <v>214</v>
      </c>
      <c r="C132" s="169" t="s">
        <v>1281</v>
      </c>
      <c r="D132" s="160" t="s">
        <v>1282</v>
      </c>
      <c r="E132" s="104" t="s">
        <v>1283</v>
      </c>
      <c r="F132" s="105" t="s">
        <v>1274</v>
      </c>
      <c r="G132" s="104">
        <v>15</v>
      </c>
      <c r="H132" s="166">
        <v>2.5</v>
      </c>
      <c r="I132" s="90" t="s">
        <v>890</v>
      </c>
    </row>
    <row r="133" spans="1:9" s="156" customFormat="1" ht="165.6">
      <c r="A133" s="169" t="s">
        <v>1284</v>
      </c>
      <c r="B133" s="104" t="s">
        <v>214</v>
      </c>
      <c r="C133" s="170" t="s">
        <v>1285</v>
      </c>
      <c r="D133" s="171" t="s">
        <v>1286</v>
      </c>
      <c r="E133" s="104" t="s">
        <v>1172</v>
      </c>
      <c r="F133" s="105" t="s">
        <v>1274</v>
      </c>
      <c r="G133" s="104">
        <v>15</v>
      </c>
      <c r="H133" s="166">
        <v>3.75</v>
      </c>
      <c r="I133" s="90" t="s">
        <v>890</v>
      </c>
    </row>
    <row r="134" spans="1:9" s="156" customFormat="1" ht="151.80000000000001">
      <c r="A134" s="169" t="s">
        <v>1284</v>
      </c>
      <c r="B134" s="104" t="s">
        <v>214</v>
      </c>
      <c r="C134" s="170" t="s">
        <v>1285</v>
      </c>
      <c r="D134" s="160" t="s">
        <v>1287</v>
      </c>
      <c r="E134" s="104" t="s">
        <v>1288</v>
      </c>
      <c r="F134" s="105" t="s">
        <v>1274</v>
      </c>
      <c r="G134" s="104">
        <v>15</v>
      </c>
      <c r="H134" s="166">
        <v>3.75</v>
      </c>
      <c r="I134" s="90" t="s">
        <v>890</v>
      </c>
    </row>
    <row r="135" spans="1:9" s="156" customFormat="1" ht="124.2">
      <c r="A135" s="301" t="s">
        <v>1289</v>
      </c>
      <c r="B135" s="217" t="s">
        <v>214</v>
      </c>
      <c r="C135" s="217" t="s">
        <v>1290</v>
      </c>
      <c r="D135" s="256" t="s">
        <v>1291</v>
      </c>
      <c r="E135" s="217" t="s">
        <v>1292</v>
      </c>
      <c r="F135" s="187" t="s">
        <v>261</v>
      </c>
      <c r="G135" s="217">
        <v>50</v>
      </c>
      <c r="H135" s="300">
        <v>8.33</v>
      </c>
      <c r="I135" s="179" t="s">
        <v>890</v>
      </c>
    </row>
    <row r="136" spans="1:9" s="156" customFormat="1" ht="124.2">
      <c r="A136" s="115" t="s">
        <v>1245</v>
      </c>
      <c r="B136" s="116" t="s">
        <v>214</v>
      </c>
      <c r="C136" s="113" t="s">
        <v>1246</v>
      </c>
      <c r="D136" s="256" t="s">
        <v>1293</v>
      </c>
      <c r="E136" s="217" t="s">
        <v>1294</v>
      </c>
      <c r="F136" s="187" t="s">
        <v>261</v>
      </c>
      <c r="G136" s="217">
        <v>50</v>
      </c>
      <c r="H136" s="300">
        <v>8.33</v>
      </c>
      <c r="I136" s="179" t="s">
        <v>890</v>
      </c>
    </row>
    <row r="137" spans="1:9" s="156" customFormat="1" ht="151.80000000000001">
      <c r="A137" s="302" t="s">
        <v>1280</v>
      </c>
      <c r="B137" s="115" t="s">
        <v>214</v>
      </c>
      <c r="C137" s="302" t="s">
        <v>1281</v>
      </c>
      <c r="D137" s="253" t="s">
        <v>1295</v>
      </c>
      <c r="E137" s="115" t="s">
        <v>1296</v>
      </c>
      <c r="F137" s="113" t="s">
        <v>261</v>
      </c>
      <c r="G137" s="115">
        <v>50</v>
      </c>
      <c r="H137" s="303">
        <v>8.33</v>
      </c>
      <c r="I137" s="179" t="s">
        <v>890</v>
      </c>
    </row>
    <row r="138" spans="1:9" s="156" customFormat="1" ht="158.4">
      <c r="A138" s="115" t="s">
        <v>1297</v>
      </c>
      <c r="B138" s="115" t="s">
        <v>214</v>
      </c>
      <c r="C138" s="214" t="s">
        <v>1298</v>
      </c>
      <c r="D138" s="304" t="s">
        <v>1299</v>
      </c>
      <c r="E138" s="305" t="s">
        <v>1164</v>
      </c>
      <c r="F138" s="113" t="s">
        <v>261</v>
      </c>
      <c r="G138" s="115">
        <v>50</v>
      </c>
      <c r="H138" s="303">
        <v>16.670000000000002</v>
      </c>
      <c r="I138" s="179" t="s">
        <v>890</v>
      </c>
    </row>
    <row r="139" spans="1:9" s="156" customFormat="1" ht="124.2">
      <c r="A139" s="186" t="s">
        <v>1368</v>
      </c>
      <c r="B139" s="186" t="s">
        <v>214</v>
      </c>
      <c r="C139" s="186" t="s">
        <v>1257</v>
      </c>
      <c r="D139" s="186" t="s">
        <v>1369</v>
      </c>
      <c r="E139" s="186" t="s">
        <v>1370</v>
      </c>
      <c r="F139" s="195" t="s">
        <v>506</v>
      </c>
      <c r="G139" s="217">
        <v>50</v>
      </c>
      <c r="H139" s="300">
        <v>150</v>
      </c>
      <c r="I139" s="179" t="s">
        <v>890</v>
      </c>
    </row>
    <row r="140" spans="1:9" s="156" customFormat="1" ht="234.6">
      <c r="A140" s="115" t="s">
        <v>1300</v>
      </c>
      <c r="B140" s="116" t="s">
        <v>214</v>
      </c>
      <c r="C140" s="113" t="s">
        <v>516</v>
      </c>
      <c r="D140" s="113" t="s">
        <v>1301</v>
      </c>
      <c r="E140" s="113"/>
      <c r="F140" s="113" t="s">
        <v>389</v>
      </c>
      <c r="G140" s="89">
        <v>50</v>
      </c>
      <c r="H140" s="179">
        <v>12.5</v>
      </c>
      <c r="I140" s="179" t="s">
        <v>1054</v>
      </c>
    </row>
    <row r="141" spans="1:9" s="156" customFormat="1" ht="165.6">
      <c r="A141" s="115" t="s">
        <v>1302</v>
      </c>
      <c r="B141" s="116" t="s">
        <v>218</v>
      </c>
      <c r="C141" s="113" t="s">
        <v>1303</v>
      </c>
      <c r="D141" s="113" t="s">
        <v>1304</v>
      </c>
      <c r="E141" s="113" t="s">
        <v>1305</v>
      </c>
      <c r="F141" s="113" t="s">
        <v>261</v>
      </c>
      <c r="G141" s="89">
        <v>50</v>
      </c>
      <c r="H141" s="179">
        <v>16.66</v>
      </c>
      <c r="I141" s="179" t="s">
        <v>1023</v>
      </c>
    </row>
    <row r="142" spans="1:9" s="156" customFormat="1" ht="69">
      <c r="A142" s="91" t="s">
        <v>1306</v>
      </c>
      <c r="B142" s="95" t="s">
        <v>218</v>
      </c>
      <c r="C142" s="88" t="s">
        <v>1307</v>
      </c>
      <c r="D142" s="88" t="s">
        <v>1308</v>
      </c>
      <c r="E142" s="88" t="s">
        <v>1309</v>
      </c>
      <c r="F142" s="88" t="s">
        <v>1310</v>
      </c>
      <c r="G142" s="93">
        <v>15</v>
      </c>
      <c r="H142" s="90">
        <v>5</v>
      </c>
      <c r="I142" s="90" t="s">
        <v>1023</v>
      </c>
    </row>
    <row r="143" spans="1:9" s="156" customFormat="1" ht="165.6">
      <c r="A143" s="115" t="s">
        <v>1302</v>
      </c>
      <c r="B143" s="116" t="s">
        <v>218</v>
      </c>
      <c r="C143" s="113" t="s">
        <v>1303</v>
      </c>
      <c r="D143" s="113" t="s">
        <v>1304</v>
      </c>
      <c r="E143" s="113" t="s">
        <v>1305</v>
      </c>
      <c r="F143" s="113" t="s">
        <v>261</v>
      </c>
      <c r="G143" s="89">
        <v>50</v>
      </c>
      <c r="H143" s="179">
        <v>16.66</v>
      </c>
      <c r="I143" s="179" t="s">
        <v>1057</v>
      </c>
    </row>
    <row r="144" spans="1:9" s="156" customFormat="1" ht="69">
      <c r="A144" s="91" t="s">
        <v>1306</v>
      </c>
      <c r="B144" s="95" t="s">
        <v>218</v>
      </c>
      <c r="C144" s="88" t="s">
        <v>1307</v>
      </c>
      <c r="D144" s="88" t="s">
        <v>1308</v>
      </c>
      <c r="E144" s="88" t="s">
        <v>1309</v>
      </c>
      <c r="F144" s="88" t="s">
        <v>1310</v>
      </c>
      <c r="G144" s="93">
        <v>15</v>
      </c>
      <c r="H144" s="90">
        <v>5</v>
      </c>
      <c r="I144" s="90" t="s">
        <v>1057</v>
      </c>
    </row>
    <row r="145" spans="1:10" s="156" customFormat="1" ht="220.8">
      <c r="A145" s="115" t="s">
        <v>1311</v>
      </c>
      <c r="B145" s="116" t="s">
        <v>214</v>
      </c>
      <c r="C145" s="113" t="s">
        <v>492</v>
      </c>
      <c r="D145" s="113" t="s">
        <v>493</v>
      </c>
      <c r="E145" s="113"/>
      <c r="F145" s="113" t="s">
        <v>389</v>
      </c>
      <c r="G145" s="89">
        <v>50</v>
      </c>
      <c r="H145" s="179">
        <v>8.3333333333333339</v>
      </c>
      <c r="I145" s="179" t="s">
        <v>1061</v>
      </c>
    </row>
    <row r="146" spans="1:10" s="156" customFormat="1" ht="345">
      <c r="A146" s="115" t="s">
        <v>1312</v>
      </c>
      <c r="B146" s="116" t="s">
        <v>214</v>
      </c>
      <c r="C146" s="113" t="s">
        <v>520</v>
      </c>
      <c r="D146" s="113" t="s">
        <v>504</v>
      </c>
      <c r="E146" s="113"/>
      <c r="F146" s="113" t="s">
        <v>389</v>
      </c>
      <c r="G146" s="89">
        <v>50</v>
      </c>
      <c r="H146" s="179">
        <v>10</v>
      </c>
      <c r="I146" s="179" t="s">
        <v>1061</v>
      </c>
    </row>
    <row r="147" spans="1:10" s="156" customFormat="1" ht="234.6">
      <c r="A147" s="115" t="s">
        <v>1312</v>
      </c>
      <c r="B147" s="116" t="s">
        <v>214</v>
      </c>
      <c r="C147" s="113" t="s">
        <v>520</v>
      </c>
      <c r="D147" s="113" t="s">
        <v>1313</v>
      </c>
      <c r="E147" s="113" t="s">
        <v>522</v>
      </c>
      <c r="F147" s="113" t="s">
        <v>389</v>
      </c>
      <c r="G147" s="89">
        <v>50</v>
      </c>
      <c r="H147" s="179">
        <v>10</v>
      </c>
      <c r="I147" s="179" t="s">
        <v>1061</v>
      </c>
    </row>
    <row r="148" spans="1:10" s="156" customFormat="1" ht="234.6">
      <c r="A148" s="115" t="s">
        <v>1300</v>
      </c>
      <c r="B148" s="116" t="s">
        <v>214</v>
      </c>
      <c r="C148" s="113" t="s">
        <v>516</v>
      </c>
      <c r="D148" s="113" t="s">
        <v>1301</v>
      </c>
      <c r="E148" s="113"/>
      <c r="F148" s="113" t="s">
        <v>389</v>
      </c>
      <c r="G148" s="89">
        <v>50</v>
      </c>
      <c r="H148" s="179">
        <v>12.5</v>
      </c>
      <c r="I148" s="179" t="s">
        <v>1061</v>
      </c>
      <c r="J148" s="83"/>
    </row>
    <row r="149" spans="1:10" s="156" customFormat="1" ht="151.80000000000001">
      <c r="A149" s="115" t="s">
        <v>1311</v>
      </c>
      <c r="B149" s="116" t="s">
        <v>214</v>
      </c>
      <c r="C149" s="113" t="s">
        <v>492</v>
      </c>
      <c r="D149" s="113" t="s">
        <v>538</v>
      </c>
      <c r="E149" s="113"/>
      <c r="F149" s="113" t="s">
        <v>1314</v>
      </c>
      <c r="G149" s="89">
        <v>50</v>
      </c>
      <c r="H149" s="179">
        <v>8.3333333333333339</v>
      </c>
      <c r="I149" s="179" t="s">
        <v>1061</v>
      </c>
      <c r="J149" s="83"/>
    </row>
    <row r="150" spans="1:10" s="156" customFormat="1" ht="220.8">
      <c r="A150" s="91" t="s">
        <v>1315</v>
      </c>
      <c r="B150" s="95" t="s">
        <v>214</v>
      </c>
      <c r="C150" s="88" t="s">
        <v>1316</v>
      </c>
      <c r="D150" s="88" t="s">
        <v>1317</v>
      </c>
      <c r="E150" s="88" t="s">
        <v>1318</v>
      </c>
      <c r="F150" s="88" t="s">
        <v>1319</v>
      </c>
      <c r="G150" s="93">
        <v>15</v>
      </c>
      <c r="H150" s="90">
        <v>2.5</v>
      </c>
      <c r="I150" s="90" t="s">
        <v>1061</v>
      </c>
    </row>
    <row r="151" spans="1:10" s="156" customFormat="1" ht="151.80000000000001">
      <c r="A151" s="91" t="s">
        <v>1311</v>
      </c>
      <c r="B151" s="95" t="s">
        <v>214</v>
      </c>
      <c r="C151" s="88" t="s">
        <v>492</v>
      </c>
      <c r="D151" s="88" t="s">
        <v>1320</v>
      </c>
      <c r="E151" s="88"/>
      <c r="F151" s="88" t="s">
        <v>1319</v>
      </c>
      <c r="G151" s="93">
        <v>15</v>
      </c>
      <c r="H151" s="90">
        <v>2.5</v>
      </c>
      <c r="I151" s="90" t="s">
        <v>1061</v>
      </c>
    </row>
    <row r="152" spans="1:10" s="156" customFormat="1" ht="193.2">
      <c r="A152" s="91" t="s">
        <v>1321</v>
      </c>
      <c r="B152" s="95" t="s">
        <v>214</v>
      </c>
      <c r="C152" s="88" t="s">
        <v>561</v>
      </c>
      <c r="D152" s="88" t="s">
        <v>562</v>
      </c>
      <c r="E152" s="88"/>
      <c r="F152" s="88" t="s">
        <v>1319</v>
      </c>
      <c r="G152" s="93">
        <v>15</v>
      </c>
      <c r="H152" s="90">
        <v>3.75</v>
      </c>
      <c r="I152" s="90" t="s">
        <v>1061</v>
      </c>
    </row>
    <row r="153" spans="1:10" s="156" customFormat="1" ht="248.4">
      <c r="A153" s="91" t="s">
        <v>1322</v>
      </c>
      <c r="B153" s="95" t="s">
        <v>214</v>
      </c>
      <c r="C153" s="88" t="s">
        <v>1323</v>
      </c>
      <c r="D153" s="88" t="s">
        <v>566</v>
      </c>
      <c r="E153" s="88" t="s">
        <v>1324</v>
      </c>
      <c r="F153" s="88" t="s">
        <v>1319</v>
      </c>
      <c r="G153" s="93">
        <v>15</v>
      </c>
      <c r="H153" s="90">
        <v>5</v>
      </c>
      <c r="I153" s="90" t="s">
        <v>1061</v>
      </c>
    </row>
    <row r="154" spans="1:10" s="156" customFormat="1" ht="193.2">
      <c r="A154" s="91" t="s">
        <v>1311</v>
      </c>
      <c r="B154" s="95" t="s">
        <v>214</v>
      </c>
      <c r="C154" s="88" t="s">
        <v>492</v>
      </c>
      <c r="D154" s="88" t="s">
        <v>1325</v>
      </c>
      <c r="E154" s="88" t="s">
        <v>1326</v>
      </c>
      <c r="F154" s="88" t="s">
        <v>1319</v>
      </c>
      <c r="G154" s="93">
        <v>15</v>
      </c>
      <c r="H154" s="90">
        <v>2.5</v>
      </c>
      <c r="I154" s="90" t="s">
        <v>1061</v>
      </c>
    </row>
    <row r="155" spans="1:10" s="156" customFormat="1" ht="220.8">
      <c r="A155" s="91" t="s">
        <v>1315</v>
      </c>
      <c r="B155" s="95" t="s">
        <v>214</v>
      </c>
      <c r="C155" s="88" t="s">
        <v>1316</v>
      </c>
      <c r="D155" s="88" t="s">
        <v>1327</v>
      </c>
      <c r="E155" s="88" t="s">
        <v>1328</v>
      </c>
      <c r="F155" s="88" t="s">
        <v>1319</v>
      </c>
      <c r="G155" s="93">
        <v>15</v>
      </c>
      <c r="H155" s="90">
        <v>2.5</v>
      </c>
      <c r="I155" s="90" t="s">
        <v>1061</v>
      </c>
    </row>
    <row r="156" spans="1:10" s="156" customFormat="1" ht="165.6">
      <c r="A156" s="91" t="s">
        <v>1329</v>
      </c>
      <c r="B156" s="95" t="s">
        <v>1062</v>
      </c>
      <c r="C156" s="88" t="s">
        <v>1330</v>
      </c>
      <c r="D156" s="88" t="s">
        <v>1331</v>
      </c>
      <c r="E156" s="88" t="s">
        <v>1332</v>
      </c>
      <c r="F156" s="88" t="s">
        <v>1319</v>
      </c>
      <c r="G156" s="93">
        <v>15</v>
      </c>
      <c r="H156" s="90">
        <v>2.5</v>
      </c>
      <c r="I156" s="90" t="s">
        <v>1061</v>
      </c>
    </row>
    <row r="157" spans="1:10" s="156" customFormat="1" ht="331.2">
      <c r="A157" s="246" t="s">
        <v>1333</v>
      </c>
      <c r="B157" s="306" t="s">
        <v>214</v>
      </c>
      <c r="C157" s="278" t="s">
        <v>1334</v>
      </c>
      <c r="D157" s="278" t="s">
        <v>1335</v>
      </c>
      <c r="E157" s="307" t="s">
        <v>1336</v>
      </c>
      <c r="F157" s="278" t="s">
        <v>1232</v>
      </c>
      <c r="G157" s="248">
        <v>50</v>
      </c>
      <c r="H157" s="280">
        <v>16.649999999999999</v>
      </c>
      <c r="I157" s="179" t="s">
        <v>889</v>
      </c>
    </row>
    <row r="158" spans="1:10" s="156" customFormat="1" ht="179.4">
      <c r="A158" s="246" t="s">
        <v>1228</v>
      </c>
      <c r="B158" s="306" t="s">
        <v>214</v>
      </c>
      <c r="C158" s="278" t="s">
        <v>1229</v>
      </c>
      <c r="D158" s="278" t="s">
        <v>1337</v>
      </c>
      <c r="E158" s="307" t="s">
        <v>1338</v>
      </c>
      <c r="F158" s="278" t="s">
        <v>389</v>
      </c>
      <c r="G158" s="248">
        <v>50</v>
      </c>
      <c r="H158" s="280">
        <v>25</v>
      </c>
      <c r="I158" s="179" t="s">
        <v>889</v>
      </c>
    </row>
    <row r="159" spans="1:10" s="156" customFormat="1" ht="409.6">
      <c r="A159" s="378" t="s">
        <v>1357</v>
      </c>
      <c r="B159" s="383" t="s">
        <v>214</v>
      </c>
      <c r="C159" s="380" t="s">
        <v>1358</v>
      </c>
      <c r="D159" s="380" t="s">
        <v>1359</v>
      </c>
      <c r="E159" s="405" t="s">
        <v>1360</v>
      </c>
      <c r="F159" s="380" t="s">
        <v>1361</v>
      </c>
      <c r="G159" s="393">
        <v>50</v>
      </c>
      <c r="H159" s="381">
        <v>16.66</v>
      </c>
      <c r="I159" s="179" t="s">
        <v>889</v>
      </c>
    </row>
    <row r="160" spans="1:10" s="156" customFormat="1" ht="331.2">
      <c r="A160" s="246" t="s">
        <v>1333</v>
      </c>
      <c r="B160" s="306" t="s">
        <v>214</v>
      </c>
      <c r="C160" s="278" t="s">
        <v>1334</v>
      </c>
      <c r="D160" s="278" t="s">
        <v>1335</v>
      </c>
      <c r="E160" s="307" t="s">
        <v>1336</v>
      </c>
      <c r="F160" s="278" t="s">
        <v>1232</v>
      </c>
      <c r="G160" s="248">
        <v>50</v>
      </c>
      <c r="H160" s="280">
        <v>16.66</v>
      </c>
      <c r="I160" s="179" t="s">
        <v>1339</v>
      </c>
    </row>
    <row r="161" spans="1:9" s="156" customFormat="1" ht="409.6">
      <c r="A161" s="378" t="s">
        <v>1357</v>
      </c>
      <c r="B161" s="383" t="s">
        <v>214</v>
      </c>
      <c r="C161" s="380" t="s">
        <v>1358</v>
      </c>
      <c r="D161" s="380" t="s">
        <v>1359</v>
      </c>
      <c r="E161" s="405" t="s">
        <v>1360</v>
      </c>
      <c r="F161" s="380" t="s">
        <v>1361</v>
      </c>
      <c r="G161" s="393">
        <v>50</v>
      </c>
      <c r="H161" s="381">
        <v>16.66</v>
      </c>
      <c r="I161" s="90" t="s">
        <v>1339</v>
      </c>
    </row>
    <row r="162" spans="1:9" s="156" customFormat="1" ht="151.80000000000001">
      <c r="A162" s="91" t="s">
        <v>2445</v>
      </c>
      <c r="B162" s="91" t="s">
        <v>1414</v>
      </c>
      <c r="C162" s="91" t="s">
        <v>2446</v>
      </c>
      <c r="D162" s="91" t="s">
        <v>2447</v>
      </c>
      <c r="E162" s="91" t="s">
        <v>2448</v>
      </c>
      <c r="F162" s="91" t="s">
        <v>2449</v>
      </c>
      <c r="G162" s="91">
        <v>15</v>
      </c>
      <c r="H162" s="91">
        <v>3.75</v>
      </c>
      <c r="I162" s="91" t="s">
        <v>2080</v>
      </c>
    </row>
    <row r="163" spans="1:9" s="156" customFormat="1" ht="110.4">
      <c r="A163" s="91" t="s">
        <v>2450</v>
      </c>
      <c r="B163" s="91" t="s">
        <v>1414</v>
      </c>
      <c r="C163" s="91" t="s">
        <v>2451</v>
      </c>
      <c r="D163" s="91" t="s">
        <v>2452</v>
      </c>
      <c r="E163" s="91" t="s">
        <v>2453</v>
      </c>
      <c r="F163" s="91" t="s">
        <v>2449</v>
      </c>
      <c r="G163" s="91">
        <v>15</v>
      </c>
      <c r="H163" s="91">
        <v>3.75</v>
      </c>
      <c r="I163" s="91" t="s">
        <v>2080</v>
      </c>
    </row>
    <row r="164" spans="1:9" s="156" customFormat="1" ht="165.6">
      <c r="A164" s="91" t="s">
        <v>2454</v>
      </c>
      <c r="B164" s="91" t="s">
        <v>1414</v>
      </c>
      <c r="C164" s="91" t="s">
        <v>2455</v>
      </c>
      <c r="D164" s="91" t="s">
        <v>2456</v>
      </c>
      <c r="E164" s="91" t="s">
        <v>2457</v>
      </c>
      <c r="F164" s="91" t="s">
        <v>506</v>
      </c>
      <c r="G164" s="91">
        <v>50</v>
      </c>
      <c r="H164" s="91">
        <v>25</v>
      </c>
      <c r="I164" s="91" t="s">
        <v>2353</v>
      </c>
    </row>
    <row r="165" spans="1:9" s="156" customFormat="1" ht="165.6">
      <c r="A165" s="91" t="s">
        <v>2454</v>
      </c>
      <c r="B165" s="91" t="s">
        <v>1414</v>
      </c>
      <c r="C165" s="91" t="s">
        <v>2455</v>
      </c>
      <c r="D165" s="91" t="s">
        <v>2458</v>
      </c>
      <c r="E165" s="91" t="s">
        <v>2459</v>
      </c>
      <c r="F165" s="91" t="s">
        <v>261</v>
      </c>
      <c r="G165" s="91">
        <v>50</v>
      </c>
      <c r="H165" s="91">
        <v>25</v>
      </c>
      <c r="I165" s="91" t="s">
        <v>2353</v>
      </c>
    </row>
    <row r="166" spans="1:9" s="156" customFormat="1" ht="151.80000000000001">
      <c r="A166" s="91" t="s">
        <v>2454</v>
      </c>
      <c r="B166" s="91" t="s">
        <v>1414</v>
      </c>
      <c r="C166" s="91" t="s">
        <v>2455</v>
      </c>
      <c r="D166" s="91" t="s">
        <v>2460</v>
      </c>
      <c r="E166" s="91" t="s">
        <v>2461</v>
      </c>
      <c r="F166" s="91" t="s">
        <v>261</v>
      </c>
      <c r="G166" s="91">
        <v>50</v>
      </c>
      <c r="H166" s="91">
        <v>25</v>
      </c>
      <c r="I166" s="91" t="s">
        <v>2353</v>
      </c>
    </row>
    <row r="167" spans="1:9" s="156" customFormat="1" ht="124.2">
      <c r="A167" s="91" t="s">
        <v>2462</v>
      </c>
      <c r="B167" s="91" t="s">
        <v>1414</v>
      </c>
      <c r="C167" s="91" t="s">
        <v>2463</v>
      </c>
      <c r="D167" s="91" t="s">
        <v>2464</v>
      </c>
      <c r="E167" s="91" t="s">
        <v>2465</v>
      </c>
      <c r="F167" s="91" t="s">
        <v>1314</v>
      </c>
      <c r="G167" s="91">
        <v>50</v>
      </c>
      <c r="H167" s="91">
        <v>25</v>
      </c>
      <c r="I167" s="91" t="s">
        <v>1450</v>
      </c>
    </row>
    <row r="168" spans="1:9" s="156" customFormat="1" ht="138">
      <c r="A168" s="91" t="s">
        <v>2466</v>
      </c>
      <c r="B168" s="91" t="s">
        <v>1414</v>
      </c>
      <c r="C168" s="91" t="s">
        <v>2467</v>
      </c>
      <c r="D168" s="91" t="s">
        <v>2468</v>
      </c>
      <c r="E168" s="91" t="s">
        <v>2469</v>
      </c>
      <c r="F168" s="91" t="s">
        <v>797</v>
      </c>
      <c r="G168" s="91">
        <v>50</v>
      </c>
      <c r="H168" s="91">
        <v>50</v>
      </c>
      <c r="I168" s="91" t="s">
        <v>1450</v>
      </c>
    </row>
    <row r="169" spans="1:9" s="156" customFormat="1" ht="220.8">
      <c r="A169" s="91" t="s">
        <v>2470</v>
      </c>
      <c r="B169" s="91" t="s">
        <v>1414</v>
      </c>
      <c r="C169" s="91" t="s">
        <v>2471</v>
      </c>
      <c r="D169" s="91" t="s">
        <v>2472</v>
      </c>
      <c r="E169" s="91" t="s">
        <v>2473</v>
      </c>
      <c r="F169" s="91" t="s">
        <v>797</v>
      </c>
      <c r="G169" s="91">
        <v>50</v>
      </c>
      <c r="H169" s="91">
        <v>25</v>
      </c>
      <c r="I169" s="91" t="s">
        <v>1450</v>
      </c>
    </row>
    <row r="170" spans="1:9" s="156" customFormat="1" ht="207">
      <c r="A170" s="91" t="s">
        <v>2470</v>
      </c>
      <c r="B170" s="91" t="s">
        <v>1414</v>
      </c>
      <c r="C170" s="91" t="s">
        <v>2471</v>
      </c>
      <c r="D170" s="91" t="s">
        <v>2474</v>
      </c>
      <c r="E170" s="91" t="s">
        <v>2473</v>
      </c>
      <c r="F170" s="91" t="s">
        <v>797</v>
      </c>
      <c r="G170" s="91">
        <v>50</v>
      </c>
      <c r="H170" s="91">
        <v>25</v>
      </c>
      <c r="I170" s="91" t="s">
        <v>1450</v>
      </c>
    </row>
    <row r="171" spans="1:9" s="156" customFormat="1" ht="151.80000000000001">
      <c r="A171" s="91" t="s">
        <v>2470</v>
      </c>
      <c r="B171" s="91" t="s">
        <v>1414</v>
      </c>
      <c r="C171" s="91" t="s">
        <v>2471</v>
      </c>
      <c r="D171" s="91" t="s">
        <v>2475</v>
      </c>
      <c r="E171" s="91" t="s">
        <v>2476</v>
      </c>
      <c r="F171" s="91" t="s">
        <v>797</v>
      </c>
      <c r="G171" s="91">
        <v>50</v>
      </c>
      <c r="H171" s="91">
        <v>25</v>
      </c>
      <c r="I171" s="91" t="s">
        <v>1450</v>
      </c>
    </row>
    <row r="172" spans="1:9" s="156" customFormat="1" ht="276">
      <c r="A172" s="91" t="s">
        <v>2470</v>
      </c>
      <c r="B172" s="91" t="s">
        <v>1433</v>
      </c>
      <c r="C172" s="91" t="s">
        <v>2477</v>
      </c>
      <c r="D172" s="91" t="s">
        <v>2478</v>
      </c>
      <c r="E172" s="91" t="s">
        <v>2479</v>
      </c>
      <c r="F172" s="91" t="s">
        <v>2318</v>
      </c>
      <c r="G172" s="91">
        <v>15</v>
      </c>
      <c r="H172" s="91">
        <v>7.5</v>
      </c>
      <c r="I172" s="91" t="s">
        <v>1450</v>
      </c>
    </row>
    <row r="173" spans="1:9" s="156" customFormat="1" ht="262.2">
      <c r="A173" s="91" t="s">
        <v>2480</v>
      </c>
      <c r="B173" s="91" t="s">
        <v>1414</v>
      </c>
      <c r="C173" s="91" t="s">
        <v>2481</v>
      </c>
      <c r="D173" s="91" t="s">
        <v>2482</v>
      </c>
      <c r="E173" s="91" t="s">
        <v>2483</v>
      </c>
      <c r="F173" s="91" t="s">
        <v>2484</v>
      </c>
      <c r="G173" s="91">
        <v>15</v>
      </c>
      <c r="H173" s="91">
        <v>15</v>
      </c>
      <c r="I173" s="91" t="s">
        <v>2379</v>
      </c>
    </row>
    <row r="174" spans="1:9" s="156" customFormat="1" ht="179.4">
      <c r="A174" s="91" t="s">
        <v>2480</v>
      </c>
      <c r="B174" s="91" t="s">
        <v>214</v>
      </c>
      <c r="C174" s="91" t="s">
        <v>2485</v>
      </c>
      <c r="D174" s="91" t="s">
        <v>2486</v>
      </c>
      <c r="E174" s="91" t="s">
        <v>2487</v>
      </c>
      <c r="F174" s="91" t="s">
        <v>2488</v>
      </c>
      <c r="G174" s="91">
        <v>15</v>
      </c>
      <c r="H174" s="91">
        <v>15</v>
      </c>
      <c r="I174" s="91" t="s">
        <v>2379</v>
      </c>
    </row>
    <row r="175" spans="1:9" s="156" customFormat="1" ht="151.80000000000001">
      <c r="A175" s="91" t="s">
        <v>2489</v>
      </c>
      <c r="B175" s="91" t="s">
        <v>1414</v>
      </c>
      <c r="C175" s="91" t="s">
        <v>2490</v>
      </c>
      <c r="D175" s="91" t="s">
        <v>2491</v>
      </c>
      <c r="E175" s="91" t="s">
        <v>2492</v>
      </c>
      <c r="F175" s="91" t="s">
        <v>2493</v>
      </c>
      <c r="G175" s="91">
        <v>50</v>
      </c>
      <c r="H175" s="91">
        <v>16.66</v>
      </c>
      <c r="I175" s="91" t="s">
        <v>1457</v>
      </c>
    </row>
    <row r="176" spans="1:9" s="156" customFormat="1" ht="165.6">
      <c r="A176" s="91" t="s">
        <v>2489</v>
      </c>
      <c r="B176" s="91" t="s">
        <v>1414</v>
      </c>
      <c r="C176" s="91" t="s">
        <v>2490</v>
      </c>
      <c r="D176" s="91" t="s">
        <v>2494</v>
      </c>
      <c r="E176" s="91" t="s">
        <v>2495</v>
      </c>
      <c r="F176" s="91" t="s">
        <v>2493</v>
      </c>
      <c r="G176" s="91">
        <v>50</v>
      </c>
      <c r="H176" s="91">
        <v>16.66</v>
      </c>
      <c r="I176" s="91" t="s">
        <v>1457</v>
      </c>
    </row>
    <row r="177" spans="1:9" s="156" customFormat="1" ht="220.8">
      <c r="A177" s="91" t="s">
        <v>2489</v>
      </c>
      <c r="B177" s="91" t="s">
        <v>1414</v>
      </c>
      <c r="C177" s="91" t="s">
        <v>2490</v>
      </c>
      <c r="D177" s="91" t="s">
        <v>2496</v>
      </c>
      <c r="E177" s="91" t="s">
        <v>2497</v>
      </c>
      <c r="F177" s="91" t="s">
        <v>2493</v>
      </c>
      <c r="G177" s="91">
        <v>50</v>
      </c>
      <c r="H177" s="91">
        <v>16.66</v>
      </c>
      <c r="I177" s="91" t="s">
        <v>1457</v>
      </c>
    </row>
    <row r="178" spans="1:9" s="156" customFormat="1" ht="193.2">
      <c r="A178" s="91" t="s">
        <v>2489</v>
      </c>
      <c r="B178" s="91" t="s">
        <v>1414</v>
      </c>
      <c r="C178" s="91" t="s">
        <v>2490</v>
      </c>
      <c r="D178" s="91" t="s">
        <v>2498</v>
      </c>
      <c r="E178" s="91" t="s">
        <v>2499</v>
      </c>
      <c r="F178" s="91" t="s">
        <v>2493</v>
      </c>
      <c r="G178" s="91">
        <v>50</v>
      </c>
      <c r="H178" s="91">
        <v>16.66</v>
      </c>
      <c r="I178" s="91" t="s">
        <v>1457</v>
      </c>
    </row>
    <row r="179" spans="1:9" s="156" customFormat="1" ht="248.4">
      <c r="A179" s="91" t="s">
        <v>2489</v>
      </c>
      <c r="B179" s="91" t="s">
        <v>1414</v>
      </c>
      <c r="C179" s="91" t="s">
        <v>2490</v>
      </c>
      <c r="D179" s="91" t="s">
        <v>2500</v>
      </c>
      <c r="E179" s="91" t="s">
        <v>2501</v>
      </c>
      <c r="F179" s="91" t="s">
        <v>2493</v>
      </c>
      <c r="G179" s="91">
        <v>50</v>
      </c>
      <c r="H179" s="91">
        <v>16.66</v>
      </c>
      <c r="I179" s="91" t="s">
        <v>1457</v>
      </c>
    </row>
    <row r="180" spans="1:9" s="156" customFormat="1" ht="234.6">
      <c r="A180" s="91" t="s">
        <v>2489</v>
      </c>
      <c r="B180" s="91" t="s">
        <v>1414</v>
      </c>
      <c r="C180" s="91" t="s">
        <v>2490</v>
      </c>
      <c r="D180" s="91" t="s">
        <v>2502</v>
      </c>
      <c r="E180" s="91" t="s">
        <v>2503</v>
      </c>
      <c r="F180" s="91" t="s">
        <v>2504</v>
      </c>
      <c r="G180" s="91">
        <v>50</v>
      </c>
      <c r="H180" s="91">
        <v>16.66</v>
      </c>
      <c r="I180" s="91" t="s">
        <v>1457</v>
      </c>
    </row>
    <row r="181" spans="1:9" s="156" customFormat="1" ht="220.8">
      <c r="A181" s="91" t="s">
        <v>2489</v>
      </c>
      <c r="B181" s="91" t="s">
        <v>1414</v>
      </c>
      <c r="C181" s="91" t="s">
        <v>2490</v>
      </c>
      <c r="D181" s="91" t="s">
        <v>2505</v>
      </c>
      <c r="E181" s="91" t="s">
        <v>2506</v>
      </c>
      <c r="F181" s="91" t="s">
        <v>2493</v>
      </c>
      <c r="G181" s="91">
        <v>50</v>
      </c>
      <c r="H181" s="91">
        <v>16.66</v>
      </c>
      <c r="I181" s="91" t="s">
        <v>1457</v>
      </c>
    </row>
    <row r="182" spans="1:9" s="156" customFormat="1" ht="220.8">
      <c r="A182" s="91" t="s">
        <v>2489</v>
      </c>
      <c r="B182" s="91" t="s">
        <v>1414</v>
      </c>
      <c r="C182" s="91" t="s">
        <v>2490</v>
      </c>
      <c r="D182" s="91" t="s">
        <v>2507</v>
      </c>
      <c r="E182" s="91" t="s">
        <v>2508</v>
      </c>
      <c r="F182" s="91" t="s">
        <v>2493</v>
      </c>
      <c r="G182" s="91">
        <v>50</v>
      </c>
      <c r="H182" s="91">
        <v>16.66</v>
      </c>
      <c r="I182" s="91" t="s">
        <v>1457</v>
      </c>
    </row>
    <row r="183" spans="1:9" s="156" customFormat="1" ht="207">
      <c r="A183" s="91" t="s">
        <v>2489</v>
      </c>
      <c r="B183" s="91" t="s">
        <v>1414</v>
      </c>
      <c r="C183" s="91" t="s">
        <v>2490</v>
      </c>
      <c r="D183" s="91" t="s">
        <v>2509</v>
      </c>
      <c r="E183" s="91" t="s">
        <v>2510</v>
      </c>
      <c r="F183" s="91" t="s">
        <v>2493</v>
      </c>
      <c r="G183" s="91">
        <v>50</v>
      </c>
      <c r="H183" s="91">
        <v>16.66</v>
      </c>
      <c r="I183" s="91" t="s">
        <v>1457</v>
      </c>
    </row>
    <row r="184" spans="1:9" s="156" customFormat="1" ht="193.2">
      <c r="A184" s="91" t="s">
        <v>2489</v>
      </c>
      <c r="B184" s="91" t="s">
        <v>1414</v>
      </c>
      <c r="C184" s="91" t="s">
        <v>2490</v>
      </c>
      <c r="D184" s="91" t="s">
        <v>2511</v>
      </c>
      <c r="E184" s="91" t="s">
        <v>2512</v>
      </c>
      <c r="F184" s="91" t="s">
        <v>2493</v>
      </c>
      <c r="G184" s="91">
        <v>50</v>
      </c>
      <c r="H184" s="91">
        <v>16.66</v>
      </c>
      <c r="I184" s="91" t="s">
        <v>1457</v>
      </c>
    </row>
    <row r="185" spans="1:9" s="156" customFormat="1" ht="151.80000000000001">
      <c r="A185" s="91" t="s">
        <v>2489</v>
      </c>
      <c r="B185" s="91" t="s">
        <v>1414</v>
      </c>
      <c r="C185" s="91" t="s">
        <v>2490</v>
      </c>
      <c r="D185" s="91" t="s">
        <v>2513</v>
      </c>
      <c r="E185" s="91" t="s">
        <v>2514</v>
      </c>
      <c r="F185" s="91" t="s">
        <v>2493</v>
      </c>
      <c r="G185" s="91">
        <v>50</v>
      </c>
      <c r="H185" s="91">
        <v>16.66</v>
      </c>
      <c r="I185" s="91" t="s">
        <v>1457</v>
      </c>
    </row>
    <row r="186" spans="1:9" s="156" customFormat="1" ht="151.80000000000001">
      <c r="A186" s="91" t="s">
        <v>2489</v>
      </c>
      <c r="B186" s="91" t="s">
        <v>1414</v>
      </c>
      <c r="C186" s="91" t="s">
        <v>2490</v>
      </c>
      <c r="D186" s="91" t="s">
        <v>2515</v>
      </c>
      <c r="E186" s="91" t="s">
        <v>2516</v>
      </c>
      <c r="F186" s="91" t="s">
        <v>2493</v>
      </c>
      <c r="G186" s="91">
        <v>50</v>
      </c>
      <c r="H186" s="91">
        <v>16.66</v>
      </c>
      <c r="I186" s="91" t="s">
        <v>1457</v>
      </c>
    </row>
    <row r="187" spans="1:9" s="156" customFormat="1" ht="151.80000000000001">
      <c r="A187" s="91" t="s">
        <v>2489</v>
      </c>
      <c r="B187" s="91" t="s">
        <v>1414</v>
      </c>
      <c r="C187" s="91" t="s">
        <v>2490</v>
      </c>
      <c r="D187" s="91" t="s">
        <v>2517</v>
      </c>
      <c r="E187" s="91" t="s">
        <v>2518</v>
      </c>
      <c r="F187" s="91" t="s">
        <v>2493</v>
      </c>
      <c r="G187" s="91">
        <v>50</v>
      </c>
      <c r="H187" s="91">
        <v>16.66</v>
      </c>
      <c r="I187" s="91" t="s">
        <v>1457</v>
      </c>
    </row>
    <row r="188" spans="1:9" s="156" customFormat="1" ht="358.8">
      <c r="A188" s="91" t="s">
        <v>2489</v>
      </c>
      <c r="B188" s="91" t="s">
        <v>1414</v>
      </c>
      <c r="C188" s="91" t="s">
        <v>2490</v>
      </c>
      <c r="D188" s="91" t="s">
        <v>2519</v>
      </c>
      <c r="E188" s="91" t="s">
        <v>2520</v>
      </c>
      <c r="F188" s="91" t="s">
        <v>2504</v>
      </c>
      <c r="G188" s="91">
        <v>50</v>
      </c>
      <c r="H188" s="91">
        <v>16.66</v>
      </c>
      <c r="I188" s="91" t="s">
        <v>1457</v>
      </c>
    </row>
    <row r="189" spans="1:9" s="156" customFormat="1" ht="409.6">
      <c r="A189" s="91" t="s">
        <v>2489</v>
      </c>
      <c r="B189" s="91" t="s">
        <v>1414</v>
      </c>
      <c r="C189" s="91" t="s">
        <v>2490</v>
      </c>
      <c r="D189" s="91" t="s">
        <v>2521</v>
      </c>
      <c r="E189" s="91" t="s">
        <v>2522</v>
      </c>
      <c r="F189" s="91" t="s">
        <v>2493</v>
      </c>
      <c r="G189" s="91">
        <v>50</v>
      </c>
      <c r="H189" s="91">
        <v>16.66</v>
      </c>
      <c r="I189" s="91" t="s">
        <v>1457</v>
      </c>
    </row>
    <row r="190" spans="1:9" s="156" customFormat="1" ht="372.6">
      <c r="A190" s="91" t="s">
        <v>2489</v>
      </c>
      <c r="B190" s="91" t="s">
        <v>1414</v>
      </c>
      <c r="C190" s="91" t="s">
        <v>2490</v>
      </c>
      <c r="D190" s="91" t="s">
        <v>2523</v>
      </c>
      <c r="E190" s="91" t="s">
        <v>2524</v>
      </c>
      <c r="F190" s="91" t="s">
        <v>2493</v>
      </c>
      <c r="G190" s="91">
        <v>50</v>
      </c>
      <c r="H190" s="91">
        <v>16.66</v>
      </c>
      <c r="I190" s="91" t="s">
        <v>1457</v>
      </c>
    </row>
    <row r="191" spans="1:9" s="156" customFormat="1" ht="248.4">
      <c r="A191" s="91" t="s">
        <v>2489</v>
      </c>
      <c r="B191" s="91" t="s">
        <v>1414</v>
      </c>
      <c r="C191" s="91" t="s">
        <v>2490</v>
      </c>
      <c r="D191" s="91" t="s">
        <v>2525</v>
      </c>
      <c r="E191" s="91" t="s">
        <v>2526</v>
      </c>
      <c r="F191" s="91" t="s">
        <v>2493</v>
      </c>
      <c r="G191" s="91">
        <v>50</v>
      </c>
      <c r="H191" s="91">
        <v>16.66</v>
      </c>
      <c r="I191" s="91" t="s">
        <v>1457</v>
      </c>
    </row>
    <row r="192" spans="1:9" s="156" customFormat="1" ht="317.39999999999998">
      <c r="A192" s="91" t="s">
        <v>2489</v>
      </c>
      <c r="B192" s="91" t="s">
        <v>1414</v>
      </c>
      <c r="C192" s="91" t="s">
        <v>2490</v>
      </c>
      <c r="D192" s="91" t="s">
        <v>2527</v>
      </c>
      <c r="E192" s="91" t="s">
        <v>2528</v>
      </c>
      <c r="F192" s="91" t="s">
        <v>2493</v>
      </c>
      <c r="G192" s="91">
        <v>50</v>
      </c>
      <c r="H192" s="91">
        <v>16.66</v>
      </c>
      <c r="I192" s="91" t="s">
        <v>1457</v>
      </c>
    </row>
    <row r="193" spans="1:9" s="156" customFormat="1" ht="165.6">
      <c r="A193" s="91" t="s">
        <v>2529</v>
      </c>
      <c r="B193" s="91" t="s">
        <v>1414</v>
      </c>
      <c r="C193" s="91" t="s">
        <v>2530</v>
      </c>
      <c r="D193" s="91" t="s">
        <v>2531</v>
      </c>
      <c r="E193" s="91" t="s">
        <v>2532</v>
      </c>
      <c r="F193" s="91" t="s">
        <v>2533</v>
      </c>
      <c r="G193" s="91">
        <v>50</v>
      </c>
      <c r="H193" s="91">
        <v>25</v>
      </c>
      <c r="I193" s="91" t="s">
        <v>1457</v>
      </c>
    </row>
    <row r="194" spans="1:9" s="156" customFormat="1" ht="193.2">
      <c r="A194" s="91" t="s">
        <v>2529</v>
      </c>
      <c r="B194" s="91" t="s">
        <v>1414</v>
      </c>
      <c r="C194" s="91" t="s">
        <v>2530</v>
      </c>
      <c r="D194" s="91" t="s">
        <v>2534</v>
      </c>
      <c r="E194" s="91" t="s">
        <v>2535</v>
      </c>
      <c r="F194" s="91" t="s">
        <v>2493</v>
      </c>
      <c r="G194" s="91">
        <v>50</v>
      </c>
      <c r="H194" s="91">
        <v>25</v>
      </c>
      <c r="I194" s="91" t="s">
        <v>1457</v>
      </c>
    </row>
    <row r="195" spans="1:9" s="156" customFormat="1" ht="151.80000000000001">
      <c r="A195" s="91" t="s">
        <v>2529</v>
      </c>
      <c r="B195" s="91" t="s">
        <v>1414</v>
      </c>
      <c r="C195" s="91" t="s">
        <v>2530</v>
      </c>
      <c r="D195" s="91" t="s">
        <v>2536</v>
      </c>
      <c r="E195" s="91" t="s">
        <v>2537</v>
      </c>
      <c r="F195" s="91" t="s">
        <v>2493</v>
      </c>
      <c r="G195" s="91">
        <v>50</v>
      </c>
      <c r="H195" s="91">
        <v>25</v>
      </c>
      <c r="I195" s="91" t="s">
        <v>1457</v>
      </c>
    </row>
    <row r="196" spans="1:9" s="156" customFormat="1" ht="179.4">
      <c r="A196" s="91" t="s">
        <v>2529</v>
      </c>
      <c r="B196" s="91" t="s">
        <v>1414</v>
      </c>
      <c r="C196" s="91" t="s">
        <v>2530</v>
      </c>
      <c r="D196" s="91" t="s">
        <v>2538</v>
      </c>
      <c r="E196" s="91" t="s">
        <v>2539</v>
      </c>
      <c r="F196" s="91" t="s">
        <v>2493</v>
      </c>
      <c r="G196" s="91">
        <v>50</v>
      </c>
      <c r="H196" s="91">
        <v>25</v>
      </c>
      <c r="I196" s="91" t="s">
        <v>1457</v>
      </c>
    </row>
    <row r="197" spans="1:9" s="156" customFormat="1" ht="207">
      <c r="A197" s="91" t="s">
        <v>2529</v>
      </c>
      <c r="B197" s="91" t="s">
        <v>1414</v>
      </c>
      <c r="C197" s="91" t="s">
        <v>2530</v>
      </c>
      <c r="D197" s="91" t="s">
        <v>2540</v>
      </c>
      <c r="E197" s="91" t="s">
        <v>2541</v>
      </c>
      <c r="F197" s="91" t="s">
        <v>2493</v>
      </c>
      <c r="G197" s="91">
        <v>50</v>
      </c>
      <c r="H197" s="91">
        <v>25</v>
      </c>
      <c r="I197" s="91" t="s">
        <v>1457</v>
      </c>
    </row>
    <row r="198" spans="1:9" s="156" customFormat="1" ht="179.4">
      <c r="A198" s="91" t="s">
        <v>2529</v>
      </c>
      <c r="B198" s="91" t="s">
        <v>1414</v>
      </c>
      <c r="C198" s="91" t="s">
        <v>2530</v>
      </c>
      <c r="D198" s="91" t="s">
        <v>2542</v>
      </c>
      <c r="E198" s="91" t="s">
        <v>2543</v>
      </c>
      <c r="F198" s="91" t="s">
        <v>2493</v>
      </c>
      <c r="G198" s="91">
        <v>50</v>
      </c>
      <c r="H198" s="91">
        <v>25</v>
      </c>
      <c r="I198" s="91" t="s">
        <v>1457</v>
      </c>
    </row>
    <row r="199" spans="1:9" s="156" customFormat="1" ht="110.4">
      <c r="A199" s="91" t="s">
        <v>2529</v>
      </c>
      <c r="B199" s="91" t="s">
        <v>1414</v>
      </c>
      <c r="C199" s="91" t="s">
        <v>2530</v>
      </c>
      <c r="D199" s="91" t="s">
        <v>2544</v>
      </c>
      <c r="E199" s="91" t="s">
        <v>2545</v>
      </c>
      <c r="F199" s="91" t="s">
        <v>2493</v>
      </c>
      <c r="G199" s="91">
        <v>50</v>
      </c>
      <c r="H199" s="91">
        <v>25</v>
      </c>
      <c r="I199" s="91" t="s">
        <v>1457</v>
      </c>
    </row>
    <row r="200" spans="1:9" s="156" customFormat="1" ht="179.4">
      <c r="A200" s="91" t="s">
        <v>2529</v>
      </c>
      <c r="B200" s="91" t="s">
        <v>1414</v>
      </c>
      <c r="C200" s="91" t="s">
        <v>2530</v>
      </c>
      <c r="D200" s="91" t="s">
        <v>2546</v>
      </c>
      <c r="E200" s="91" t="s">
        <v>2547</v>
      </c>
      <c r="F200" s="91" t="s">
        <v>2493</v>
      </c>
      <c r="G200" s="91">
        <v>50</v>
      </c>
      <c r="H200" s="91">
        <v>25</v>
      </c>
      <c r="I200" s="91" t="s">
        <v>1457</v>
      </c>
    </row>
    <row r="201" spans="1:9" s="156" customFormat="1" ht="165.6">
      <c r="A201" s="91" t="s">
        <v>2529</v>
      </c>
      <c r="B201" s="91" t="s">
        <v>1414</v>
      </c>
      <c r="C201" s="91" t="s">
        <v>2530</v>
      </c>
      <c r="D201" s="91" t="s">
        <v>2548</v>
      </c>
      <c r="E201" s="91" t="s">
        <v>2549</v>
      </c>
      <c r="F201" s="91" t="s">
        <v>2493</v>
      </c>
      <c r="G201" s="91">
        <v>50</v>
      </c>
      <c r="H201" s="91">
        <v>25</v>
      </c>
      <c r="I201" s="91" t="s">
        <v>1457</v>
      </c>
    </row>
    <row r="202" spans="1:9" s="156" customFormat="1" ht="151.80000000000001">
      <c r="A202" s="91" t="s">
        <v>2529</v>
      </c>
      <c r="B202" s="91" t="s">
        <v>1414</v>
      </c>
      <c r="C202" s="91" t="s">
        <v>2530</v>
      </c>
      <c r="D202" s="91" t="s">
        <v>2550</v>
      </c>
      <c r="E202" s="91" t="s">
        <v>2551</v>
      </c>
      <c r="F202" s="91" t="s">
        <v>2493</v>
      </c>
      <c r="G202" s="91">
        <v>50</v>
      </c>
      <c r="H202" s="91">
        <v>25</v>
      </c>
      <c r="I202" s="91" t="s">
        <v>1457</v>
      </c>
    </row>
    <row r="203" spans="1:9" s="156" customFormat="1" ht="151.80000000000001">
      <c r="A203" s="91" t="s">
        <v>2529</v>
      </c>
      <c r="B203" s="91" t="s">
        <v>1414</v>
      </c>
      <c r="C203" s="91" t="s">
        <v>2530</v>
      </c>
      <c r="D203" s="91" t="s">
        <v>2552</v>
      </c>
      <c r="E203" s="91" t="s">
        <v>2553</v>
      </c>
      <c r="F203" s="91" t="s">
        <v>2493</v>
      </c>
      <c r="G203" s="91">
        <v>50</v>
      </c>
      <c r="H203" s="91">
        <v>25</v>
      </c>
      <c r="I203" s="91" t="s">
        <v>1457</v>
      </c>
    </row>
    <row r="204" spans="1:9" s="156" customFormat="1" ht="165.6">
      <c r="A204" s="91" t="s">
        <v>2529</v>
      </c>
      <c r="B204" s="91" t="s">
        <v>1414</v>
      </c>
      <c r="C204" s="91" t="s">
        <v>2530</v>
      </c>
      <c r="D204" s="91" t="s">
        <v>2554</v>
      </c>
      <c r="E204" s="91" t="s">
        <v>2555</v>
      </c>
      <c r="F204" s="91" t="s">
        <v>2493</v>
      </c>
      <c r="G204" s="91">
        <v>50</v>
      </c>
      <c r="H204" s="91">
        <v>25</v>
      </c>
      <c r="I204" s="91" t="s">
        <v>1457</v>
      </c>
    </row>
    <row r="205" spans="1:9" s="156" customFormat="1" ht="124.2">
      <c r="A205" s="91" t="s">
        <v>2529</v>
      </c>
      <c r="B205" s="91" t="s">
        <v>1414</v>
      </c>
      <c r="C205" s="91" t="s">
        <v>2530</v>
      </c>
      <c r="D205" s="91" t="s">
        <v>2556</v>
      </c>
      <c r="E205" s="91" t="s">
        <v>2557</v>
      </c>
      <c r="F205" s="91" t="s">
        <v>2493</v>
      </c>
      <c r="G205" s="91">
        <v>50</v>
      </c>
      <c r="H205" s="91">
        <v>25</v>
      </c>
      <c r="I205" s="91" t="s">
        <v>1457</v>
      </c>
    </row>
    <row r="206" spans="1:9" s="156" customFormat="1" ht="165.6">
      <c r="A206" s="91" t="s">
        <v>2529</v>
      </c>
      <c r="B206" s="91" t="s">
        <v>1414</v>
      </c>
      <c r="C206" s="91" t="s">
        <v>2530</v>
      </c>
      <c r="D206" s="91" t="s">
        <v>2558</v>
      </c>
      <c r="E206" s="91" t="s">
        <v>2559</v>
      </c>
      <c r="F206" s="91" t="s">
        <v>2493</v>
      </c>
      <c r="G206" s="91">
        <v>50</v>
      </c>
      <c r="H206" s="91">
        <v>25</v>
      </c>
      <c r="I206" s="91" t="s">
        <v>1457</v>
      </c>
    </row>
    <row r="207" spans="1:9" s="156" customFormat="1" ht="151.80000000000001">
      <c r="A207" s="91" t="s">
        <v>2529</v>
      </c>
      <c r="B207" s="91" t="s">
        <v>1414</v>
      </c>
      <c r="C207" s="91" t="s">
        <v>2530</v>
      </c>
      <c r="D207" s="91" t="s">
        <v>2560</v>
      </c>
      <c r="E207" s="91" t="s">
        <v>2561</v>
      </c>
      <c r="F207" s="91" t="s">
        <v>2493</v>
      </c>
      <c r="G207" s="91">
        <v>50</v>
      </c>
      <c r="H207" s="91">
        <v>25</v>
      </c>
      <c r="I207" s="91" t="s">
        <v>1457</v>
      </c>
    </row>
    <row r="208" spans="1:9" s="156" customFormat="1" ht="124.2">
      <c r="A208" s="91" t="s">
        <v>2529</v>
      </c>
      <c r="B208" s="91" t="s">
        <v>1414</v>
      </c>
      <c r="C208" s="91" t="s">
        <v>2530</v>
      </c>
      <c r="D208" s="91" t="s">
        <v>2562</v>
      </c>
      <c r="E208" s="91" t="s">
        <v>2563</v>
      </c>
      <c r="F208" s="91" t="s">
        <v>2493</v>
      </c>
      <c r="G208" s="91">
        <v>50</v>
      </c>
      <c r="H208" s="91">
        <v>25</v>
      </c>
      <c r="I208" s="91" t="s">
        <v>1457</v>
      </c>
    </row>
    <row r="209" spans="1:9" s="156" customFormat="1" ht="124.2">
      <c r="A209" s="91" t="s">
        <v>2529</v>
      </c>
      <c r="B209" s="91" t="s">
        <v>1414</v>
      </c>
      <c r="C209" s="91" t="s">
        <v>2530</v>
      </c>
      <c r="D209" s="91" t="s">
        <v>2564</v>
      </c>
      <c r="E209" s="91" t="s">
        <v>2565</v>
      </c>
      <c r="F209" s="91" t="s">
        <v>2493</v>
      </c>
      <c r="G209" s="91">
        <v>50</v>
      </c>
      <c r="H209" s="91">
        <v>25</v>
      </c>
      <c r="I209" s="91" t="s">
        <v>1457</v>
      </c>
    </row>
    <row r="210" spans="1:9" s="156" customFormat="1" ht="234.6">
      <c r="A210" s="91" t="s">
        <v>2529</v>
      </c>
      <c r="B210" s="91" t="s">
        <v>1414</v>
      </c>
      <c r="C210" s="91" t="s">
        <v>2530</v>
      </c>
      <c r="D210" s="91" t="s">
        <v>2566</v>
      </c>
      <c r="E210" s="91" t="s">
        <v>2567</v>
      </c>
      <c r="F210" s="91" t="s">
        <v>2493</v>
      </c>
      <c r="G210" s="91">
        <v>50</v>
      </c>
      <c r="H210" s="91">
        <v>25</v>
      </c>
      <c r="I210" s="91" t="s">
        <v>1457</v>
      </c>
    </row>
    <row r="211" spans="1:9" s="156" customFormat="1" ht="124.2">
      <c r="A211" s="91" t="s">
        <v>2529</v>
      </c>
      <c r="B211" s="91" t="s">
        <v>1414</v>
      </c>
      <c r="C211" s="91" t="s">
        <v>2530</v>
      </c>
      <c r="D211" s="91" t="s">
        <v>2568</v>
      </c>
      <c r="E211" s="91" t="s">
        <v>2569</v>
      </c>
      <c r="F211" s="91" t="s">
        <v>2493</v>
      </c>
      <c r="G211" s="91">
        <v>50</v>
      </c>
      <c r="H211" s="91">
        <v>25</v>
      </c>
      <c r="I211" s="91" t="s">
        <v>1457</v>
      </c>
    </row>
    <row r="212" spans="1:9" s="156" customFormat="1" ht="138">
      <c r="A212" s="91" t="s">
        <v>2529</v>
      </c>
      <c r="B212" s="91" t="s">
        <v>1414</v>
      </c>
      <c r="C212" s="91" t="s">
        <v>2530</v>
      </c>
      <c r="D212" s="91" t="s">
        <v>2570</v>
      </c>
      <c r="E212" s="91" t="s">
        <v>2571</v>
      </c>
      <c r="F212" s="91" t="s">
        <v>2493</v>
      </c>
      <c r="G212" s="91">
        <v>50</v>
      </c>
      <c r="H212" s="91">
        <v>25</v>
      </c>
      <c r="I212" s="91" t="s">
        <v>1457</v>
      </c>
    </row>
    <row r="213" spans="1:9" s="156" customFormat="1" ht="138">
      <c r="A213" s="91" t="s">
        <v>2529</v>
      </c>
      <c r="B213" s="91" t="s">
        <v>1414</v>
      </c>
      <c r="C213" s="91" t="s">
        <v>2530</v>
      </c>
      <c r="D213" s="91" t="s">
        <v>2572</v>
      </c>
      <c r="E213" s="91" t="s">
        <v>2573</v>
      </c>
      <c r="F213" s="91" t="s">
        <v>2493</v>
      </c>
      <c r="G213" s="91">
        <v>50</v>
      </c>
      <c r="H213" s="91">
        <v>25</v>
      </c>
      <c r="I213" s="91" t="s">
        <v>1457</v>
      </c>
    </row>
    <row r="214" spans="1:9" s="156" customFormat="1" ht="151.80000000000001">
      <c r="A214" s="91" t="s">
        <v>2574</v>
      </c>
      <c r="B214" s="91" t="s">
        <v>1414</v>
      </c>
      <c r="C214" s="91" t="s">
        <v>2575</v>
      </c>
      <c r="D214" s="91" t="s">
        <v>2552</v>
      </c>
      <c r="E214" s="91" t="s">
        <v>2576</v>
      </c>
      <c r="F214" s="91" t="s">
        <v>2533</v>
      </c>
      <c r="G214" s="91">
        <v>50</v>
      </c>
      <c r="H214" s="91">
        <v>16.66</v>
      </c>
      <c r="I214" s="91" t="s">
        <v>1457</v>
      </c>
    </row>
    <row r="215" spans="1:9" s="156" customFormat="1" ht="138">
      <c r="A215" s="91" t="s">
        <v>2574</v>
      </c>
      <c r="B215" s="91" t="s">
        <v>1414</v>
      </c>
      <c r="C215" s="91" t="s">
        <v>2575</v>
      </c>
      <c r="D215" s="91" t="s">
        <v>2577</v>
      </c>
      <c r="E215" s="91" t="s">
        <v>2578</v>
      </c>
      <c r="F215" s="91" t="s">
        <v>2533</v>
      </c>
      <c r="G215" s="91">
        <v>50</v>
      </c>
      <c r="H215" s="91">
        <v>16.66</v>
      </c>
      <c r="I215" s="91" t="s">
        <v>1457</v>
      </c>
    </row>
    <row r="216" spans="1:9" s="156" customFormat="1" ht="234.6">
      <c r="A216" s="91" t="s">
        <v>2574</v>
      </c>
      <c r="B216" s="91" t="s">
        <v>1414</v>
      </c>
      <c r="C216" s="91" t="s">
        <v>2575</v>
      </c>
      <c r="D216" s="91" t="s">
        <v>2579</v>
      </c>
      <c r="E216" s="91" t="s">
        <v>2580</v>
      </c>
      <c r="F216" s="91" t="s">
        <v>2533</v>
      </c>
      <c r="G216" s="91">
        <v>50</v>
      </c>
      <c r="H216" s="91">
        <v>16.66</v>
      </c>
      <c r="I216" s="91" t="s">
        <v>1457</v>
      </c>
    </row>
    <row r="217" spans="1:9" s="156" customFormat="1" ht="400.2">
      <c r="A217" s="91" t="s">
        <v>2574</v>
      </c>
      <c r="B217" s="91" t="s">
        <v>1414</v>
      </c>
      <c r="C217" s="91" t="s">
        <v>2575</v>
      </c>
      <c r="D217" s="91" t="s">
        <v>2581</v>
      </c>
      <c r="E217" s="91" t="s">
        <v>2582</v>
      </c>
      <c r="F217" s="91" t="s">
        <v>2533</v>
      </c>
      <c r="G217" s="91">
        <v>50</v>
      </c>
      <c r="H217" s="91">
        <v>16.66</v>
      </c>
      <c r="I217" s="91" t="s">
        <v>1457</v>
      </c>
    </row>
    <row r="218" spans="1:9" s="156" customFormat="1" ht="386.4">
      <c r="A218" s="91" t="s">
        <v>2574</v>
      </c>
      <c r="B218" s="91" t="s">
        <v>1414</v>
      </c>
      <c r="C218" s="91" t="s">
        <v>2575</v>
      </c>
      <c r="D218" s="91" t="s">
        <v>2583</v>
      </c>
      <c r="E218" s="91" t="s">
        <v>2584</v>
      </c>
      <c r="F218" s="91" t="s">
        <v>2533</v>
      </c>
      <c r="G218" s="91">
        <v>50</v>
      </c>
      <c r="H218" s="91">
        <v>16.66</v>
      </c>
      <c r="I218" s="91" t="s">
        <v>1457</v>
      </c>
    </row>
    <row r="219" spans="1:9" s="156" customFormat="1" ht="331.2">
      <c r="A219" s="91" t="s">
        <v>2574</v>
      </c>
      <c r="B219" s="91" t="s">
        <v>1414</v>
      </c>
      <c r="C219" s="91" t="s">
        <v>2575</v>
      </c>
      <c r="D219" s="91" t="s">
        <v>2585</v>
      </c>
      <c r="E219" s="91" t="s">
        <v>2586</v>
      </c>
      <c r="F219" s="91" t="s">
        <v>2533</v>
      </c>
      <c r="G219" s="91">
        <v>50</v>
      </c>
      <c r="H219" s="91">
        <v>16.66</v>
      </c>
      <c r="I219" s="91" t="s">
        <v>1457</v>
      </c>
    </row>
    <row r="220" spans="1:9" s="156" customFormat="1" ht="234.6">
      <c r="A220" s="91" t="s">
        <v>2587</v>
      </c>
      <c r="B220" s="91" t="s">
        <v>1414</v>
      </c>
      <c r="C220" s="91" t="s">
        <v>2588</v>
      </c>
      <c r="D220" s="91" t="s">
        <v>2579</v>
      </c>
      <c r="E220" s="91" t="s">
        <v>2589</v>
      </c>
      <c r="F220" s="91" t="s">
        <v>2533</v>
      </c>
      <c r="G220" s="91">
        <v>50</v>
      </c>
      <c r="H220" s="91">
        <v>16.66</v>
      </c>
      <c r="I220" s="91" t="s">
        <v>1457</v>
      </c>
    </row>
    <row r="221" spans="1:9" s="156" customFormat="1" ht="220.8">
      <c r="A221" s="91" t="s">
        <v>2587</v>
      </c>
      <c r="B221" s="91" t="s">
        <v>1414</v>
      </c>
      <c r="C221" s="91" t="s">
        <v>2588</v>
      </c>
      <c r="D221" s="91" t="s">
        <v>2590</v>
      </c>
      <c r="E221" s="91" t="s">
        <v>2591</v>
      </c>
      <c r="F221" s="91" t="s">
        <v>2533</v>
      </c>
      <c r="G221" s="91">
        <v>50</v>
      </c>
      <c r="H221" s="91">
        <v>16.66</v>
      </c>
      <c r="I221" s="91" t="s">
        <v>1457</v>
      </c>
    </row>
    <row r="222" spans="1:9" s="156" customFormat="1" ht="151.80000000000001">
      <c r="A222" s="91" t="s">
        <v>2587</v>
      </c>
      <c r="B222" s="91" t="s">
        <v>1414</v>
      </c>
      <c r="C222" s="91" t="s">
        <v>2588</v>
      </c>
      <c r="D222" s="91" t="s">
        <v>2515</v>
      </c>
      <c r="E222" s="91" t="s">
        <v>2592</v>
      </c>
      <c r="F222" s="91" t="s">
        <v>2533</v>
      </c>
      <c r="G222" s="91">
        <v>50</v>
      </c>
      <c r="H222" s="91">
        <v>16.66</v>
      </c>
      <c r="I222" s="91" t="s">
        <v>1457</v>
      </c>
    </row>
    <row r="223" spans="1:9" s="156" customFormat="1" ht="138">
      <c r="A223" s="91" t="s">
        <v>2587</v>
      </c>
      <c r="B223" s="91" t="s">
        <v>1414</v>
      </c>
      <c r="C223" s="91" t="s">
        <v>2588</v>
      </c>
      <c r="D223" s="91" t="s">
        <v>2593</v>
      </c>
      <c r="E223" s="91" t="s">
        <v>2594</v>
      </c>
      <c r="F223" s="91" t="s">
        <v>2533</v>
      </c>
      <c r="G223" s="91">
        <v>50</v>
      </c>
      <c r="H223" s="91">
        <v>16.66</v>
      </c>
      <c r="I223" s="91" t="s">
        <v>1457</v>
      </c>
    </row>
    <row r="224" spans="1:9" s="156" customFormat="1" ht="165.6">
      <c r="A224" s="91" t="s">
        <v>2587</v>
      </c>
      <c r="B224" s="91" t="s">
        <v>1414</v>
      </c>
      <c r="C224" s="91" t="s">
        <v>2588</v>
      </c>
      <c r="D224" s="91" t="s">
        <v>2595</v>
      </c>
      <c r="E224" s="91" t="s">
        <v>2596</v>
      </c>
      <c r="F224" s="91" t="s">
        <v>2533</v>
      </c>
      <c r="G224" s="91">
        <v>50</v>
      </c>
      <c r="H224" s="91">
        <v>16.66</v>
      </c>
      <c r="I224" s="91" t="s">
        <v>1457</v>
      </c>
    </row>
    <row r="225" spans="1:9" s="156" customFormat="1" ht="193.2">
      <c r="A225" s="91" t="s">
        <v>2597</v>
      </c>
      <c r="B225" s="91" t="s">
        <v>1414</v>
      </c>
      <c r="C225" s="91" t="s">
        <v>2598</v>
      </c>
      <c r="D225" s="91" t="s">
        <v>2498</v>
      </c>
      <c r="E225" s="91" t="s">
        <v>2599</v>
      </c>
      <c r="F225" s="91" t="s">
        <v>2533</v>
      </c>
      <c r="G225" s="91">
        <v>50</v>
      </c>
      <c r="H225" s="91">
        <v>25</v>
      </c>
      <c r="I225" s="91" t="s">
        <v>1457</v>
      </c>
    </row>
    <row r="226" spans="1:9" s="156" customFormat="1" ht="220.8">
      <c r="A226" s="91" t="s">
        <v>2597</v>
      </c>
      <c r="B226" s="91" t="s">
        <v>1414</v>
      </c>
      <c r="C226" s="91" t="s">
        <v>2598</v>
      </c>
      <c r="D226" s="91" t="s">
        <v>2600</v>
      </c>
      <c r="E226" s="91" t="s">
        <v>2601</v>
      </c>
      <c r="F226" s="91" t="s">
        <v>2533</v>
      </c>
      <c r="G226" s="91">
        <v>50</v>
      </c>
      <c r="H226" s="91">
        <v>25</v>
      </c>
      <c r="I226" s="91" t="s">
        <v>1457</v>
      </c>
    </row>
    <row r="227" spans="1:9" s="156" customFormat="1" ht="165.6">
      <c r="A227" s="91" t="s">
        <v>2597</v>
      </c>
      <c r="B227" s="91" t="s">
        <v>1414</v>
      </c>
      <c r="C227" s="91" t="s">
        <v>2598</v>
      </c>
      <c r="D227" s="91" t="s">
        <v>2602</v>
      </c>
      <c r="E227" s="91" t="s">
        <v>2603</v>
      </c>
      <c r="F227" s="91" t="s">
        <v>2533</v>
      </c>
      <c r="G227" s="91">
        <v>50</v>
      </c>
      <c r="H227" s="91">
        <v>25</v>
      </c>
      <c r="I227" s="91" t="s">
        <v>1457</v>
      </c>
    </row>
    <row r="228" spans="1:9" s="156" customFormat="1" ht="151.80000000000001">
      <c r="A228" s="91" t="s">
        <v>2597</v>
      </c>
      <c r="B228" s="91" t="s">
        <v>1414</v>
      </c>
      <c r="C228" s="91" t="s">
        <v>2598</v>
      </c>
      <c r="D228" s="91" t="s">
        <v>2517</v>
      </c>
      <c r="E228" s="91" t="s">
        <v>2604</v>
      </c>
      <c r="F228" s="91" t="s">
        <v>2533</v>
      </c>
      <c r="G228" s="91">
        <v>50</v>
      </c>
      <c r="H228" s="91">
        <v>25</v>
      </c>
      <c r="I228" s="91" t="s">
        <v>1457</v>
      </c>
    </row>
    <row r="229" spans="1:9" s="156" customFormat="1" ht="179.4">
      <c r="A229" s="91" t="s">
        <v>2597</v>
      </c>
      <c r="B229" s="91" t="s">
        <v>1414</v>
      </c>
      <c r="C229" s="91" t="s">
        <v>2598</v>
      </c>
      <c r="D229" s="91" t="s">
        <v>2605</v>
      </c>
      <c r="E229" s="91" t="s">
        <v>2606</v>
      </c>
      <c r="F229" s="91" t="s">
        <v>2533</v>
      </c>
      <c r="G229" s="91">
        <v>50</v>
      </c>
      <c r="H229" s="91">
        <v>25</v>
      </c>
      <c r="I229" s="91" t="s">
        <v>1457</v>
      </c>
    </row>
    <row r="230" spans="1:9" s="156" customFormat="1" ht="138">
      <c r="A230" s="91" t="s">
        <v>2597</v>
      </c>
      <c r="B230" s="91" t="s">
        <v>1414</v>
      </c>
      <c r="C230" s="91" t="s">
        <v>2598</v>
      </c>
      <c r="D230" s="91" t="s">
        <v>2607</v>
      </c>
      <c r="E230" s="91" t="s">
        <v>2608</v>
      </c>
      <c r="F230" s="91" t="s">
        <v>2533</v>
      </c>
      <c r="G230" s="91">
        <v>50</v>
      </c>
      <c r="H230" s="91">
        <v>25</v>
      </c>
      <c r="I230" s="91" t="s">
        <v>1457</v>
      </c>
    </row>
    <row r="231" spans="1:9" s="156" customFormat="1" ht="193.2">
      <c r="A231" s="91" t="s">
        <v>2597</v>
      </c>
      <c r="B231" s="91" t="s">
        <v>1414</v>
      </c>
      <c r="C231" s="91" t="s">
        <v>2598</v>
      </c>
      <c r="D231" s="91" t="s">
        <v>2609</v>
      </c>
      <c r="E231" s="91" t="s">
        <v>2610</v>
      </c>
      <c r="F231" s="91" t="s">
        <v>2493</v>
      </c>
      <c r="G231" s="91">
        <v>50</v>
      </c>
      <c r="H231" s="91">
        <v>25</v>
      </c>
      <c r="I231" s="91" t="s">
        <v>1457</v>
      </c>
    </row>
    <row r="232" spans="1:9" s="156" customFormat="1" ht="303.60000000000002">
      <c r="A232" s="91" t="s">
        <v>2597</v>
      </c>
      <c r="B232" s="91" t="s">
        <v>1414</v>
      </c>
      <c r="C232" s="91" t="s">
        <v>2598</v>
      </c>
      <c r="D232" s="91" t="s">
        <v>2611</v>
      </c>
      <c r="E232" s="91" t="s">
        <v>2612</v>
      </c>
      <c r="F232" s="91" t="s">
        <v>2493</v>
      </c>
      <c r="G232" s="91">
        <v>50</v>
      </c>
      <c r="H232" s="91">
        <v>25</v>
      </c>
      <c r="I232" s="91" t="s">
        <v>1457</v>
      </c>
    </row>
    <row r="233" spans="1:9" s="156" customFormat="1" ht="165.6">
      <c r="A233" s="91" t="s">
        <v>2597</v>
      </c>
      <c r="B233" s="91" t="s">
        <v>1414</v>
      </c>
      <c r="C233" s="91" t="s">
        <v>2598</v>
      </c>
      <c r="D233" s="91" t="s">
        <v>2595</v>
      </c>
      <c r="E233" s="91" t="s">
        <v>2613</v>
      </c>
      <c r="F233" s="91" t="s">
        <v>2493</v>
      </c>
      <c r="G233" s="91">
        <v>50</v>
      </c>
      <c r="H233" s="91">
        <v>25</v>
      </c>
      <c r="I233" s="91" t="s">
        <v>1457</v>
      </c>
    </row>
    <row r="234" spans="1:9" s="156" customFormat="1" ht="151.80000000000001">
      <c r="A234" s="91" t="s">
        <v>2614</v>
      </c>
      <c r="B234" s="91" t="s">
        <v>1414</v>
      </c>
      <c r="C234" s="91" t="s">
        <v>2615</v>
      </c>
      <c r="D234" s="91" t="s">
        <v>2552</v>
      </c>
      <c r="E234" s="91" t="s">
        <v>2616</v>
      </c>
      <c r="F234" s="91" t="s">
        <v>2493</v>
      </c>
      <c r="G234" s="91">
        <v>50</v>
      </c>
      <c r="H234" s="91">
        <v>16.66</v>
      </c>
      <c r="I234" s="91" t="s">
        <v>1457</v>
      </c>
    </row>
    <row r="235" spans="1:9" s="156" customFormat="1" ht="220.8">
      <c r="A235" s="91" t="s">
        <v>2614</v>
      </c>
      <c r="B235" s="91" t="s">
        <v>1414</v>
      </c>
      <c r="C235" s="91" t="s">
        <v>2615</v>
      </c>
      <c r="D235" s="91" t="s">
        <v>2496</v>
      </c>
      <c r="E235" s="91" t="s">
        <v>2617</v>
      </c>
      <c r="F235" s="91" t="s">
        <v>2493</v>
      </c>
      <c r="G235" s="91">
        <v>50</v>
      </c>
      <c r="H235" s="91">
        <v>16.66</v>
      </c>
      <c r="I235" s="91" t="s">
        <v>1457</v>
      </c>
    </row>
    <row r="236" spans="1:9" s="156" customFormat="1" ht="193.2">
      <c r="A236" s="91" t="s">
        <v>2614</v>
      </c>
      <c r="B236" s="91" t="s">
        <v>1414</v>
      </c>
      <c r="C236" s="91" t="s">
        <v>2615</v>
      </c>
      <c r="D236" s="91" t="s">
        <v>2498</v>
      </c>
      <c r="E236" s="91" t="s">
        <v>2618</v>
      </c>
      <c r="F236" s="91" t="s">
        <v>2493</v>
      </c>
      <c r="G236" s="91">
        <v>50</v>
      </c>
      <c r="H236" s="91">
        <v>16.66</v>
      </c>
      <c r="I236" s="91" t="s">
        <v>1457</v>
      </c>
    </row>
    <row r="237" spans="1:9" s="156" customFormat="1" ht="151.80000000000001">
      <c r="A237" s="91" t="s">
        <v>2614</v>
      </c>
      <c r="B237" s="91" t="s">
        <v>1414</v>
      </c>
      <c r="C237" s="91" t="s">
        <v>2615</v>
      </c>
      <c r="D237" s="91" t="s">
        <v>2517</v>
      </c>
      <c r="E237" s="91" t="s">
        <v>2619</v>
      </c>
      <c r="F237" s="91" t="s">
        <v>2493</v>
      </c>
      <c r="G237" s="91">
        <v>50</v>
      </c>
      <c r="H237" s="91">
        <v>16.66</v>
      </c>
      <c r="I237" s="91" t="s">
        <v>1457</v>
      </c>
    </row>
    <row r="238" spans="1:9" s="156" customFormat="1" ht="317.39999999999998">
      <c r="A238" s="91" t="s">
        <v>2614</v>
      </c>
      <c r="B238" s="91" t="s">
        <v>1414</v>
      </c>
      <c r="C238" s="91" t="s">
        <v>2615</v>
      </c>
      <c r="D238" s="91" t="s">
        <v>2527</v>
      </c>
      <c r="E238" s="91" t="s">
        <v>2620</v>
      </c>
      <c r="F238" s="91" t="s">
        <v>2493</v>
      </c>
      <c r="G238" s="91">
        <v>50</v>
      </c>
      <c r="H238" s="91">
        <v>16.66</v>
      </c>
      <c r="I238" s="91" t="s">
        <v>1457</v>
      </c>
    </row>
    <row r="239" spans="1:9" s="156" customFormat="1" ht="151.80000000000001">
      <c r="A239" s="91" t="s">
        <v>2621</v>
      </c>
      <c r="B239" s="91" t="s">
        <v>1414</v>
      </c>
      <c r="C239" s="91" t="s">
        <v>2622</v>
      </c>
      <c r="D239" s="91" t="s">
        <v>2623</v>
      </c>
      <c r="E239" s="91" t="s">
        <v>2624</v>
      </c>
      <c r="F239" s="91" t="s">
        <v>2493</v>
      </c>
      <c r="G239" s="91">
        <v>50</v>
      </c>
      <c r="H239" s="91">
        <v>25</v>
      </c>
      <c r="I239" s="91" t="s">
        <v>1457</v>
      </c>
    </row>
    <row r="240" spans="1:9" s="156" customFormat="1" ht="138">
      <c r="A240" s="91" t="s">
        <v>2621</v>
      </c>
      <c r="B240" s="91" t="s">
        <v>1414</v>
      </c>
      <c r="C240" s="91" t="s">
        <v>2622</v>
      </c>
      <c r="D240" s="91" t="s">
        <v>2625</v>
      </c>
      <c r="E240" s="91" t="s">
        <v>2626</v>
      </c>
      <c r="F240" s="91" t="s">
        <v>2533</v>
      </c>
      <c r="G240" s="91">
        <v>50</v>
      </c>
      <c r="H240" s="91">
        <v>25</v>
      </c>
      <c r="I240" s="91" t="s">
        <v>1457</v>
      </c>
    </row>
    <row r="241" spans="1:9" s="156" customFormat="1" ht="248.4">
      <c r="A241" s="91" t="s">
        <v>2621</v>
      </c>
      <c r="B241" s="91" t="s">
        <v>1414</v>
      </c>
      <c r="C241" s="91" t="s">
        <v>2622</v>
      </c>
      <c r="D241" s="91" t="s">
        <v>2627</v>
      </c>
      <c r="E241" s="91" t="s">
        <v>2628</v>
      </c>
      <c r="F241" s="91" t="s">
        <v>2533</v>
      </c>
      <c r="G241" s="91">
        <v>50</v>
      </c>
      <c r="H241" s="91">
        <v>25</v>
      </c>
      <c r="I241" s="91" t="s">
        <v>1457</v>
      </c>
    </row>
    <row r="242" spans="1:9" s="156" customFormat="1" ht="124.2">
      <c r="A242" s="91" t="s">
        <v>2621</v>
      </c>
      <c r="B242" s="91" t="s">
        <v>1414</v>
      </c>
      <c r="C242" s="91" t="s">
        <v>2622</v>
      </c>
      <c r="D242" s="91" t="s">
        <v>2629</v>
      </c>
      <c r="E242" s="91" t="s">
        <v>2630</v>
      </c>
      <c r="F242" s="91" t="s">
        <v>2533</v>
      </c>
      <c r="G242" s="91">
        <v>50</v>
      </c>
      <c r="H242" s="91">
        <v>25</v>
      </c>
      <c r="I242" s="91" t="s">
        <v>1457</v>
      </c>
    </row>
    <row r="243" spans="1:9" s="156" customFormat="1" ht="179.4">
      <c r="A243" s="91" t="s">
        <v>2621</v>
      </c>
      <c r="B243" s="91" t="s">
        <v>1414</v>
      </c>
      <c r="C243" s="91" t="s">
        <v>2622</v>
      </c>
      <c r="D243" s="91" t="s">
        <v>2631</v>
      </c>
      <c r="E243" s="91" t="s">
        <v>2632</v>
      </c>
      <c r="F243" s="91" t="s">
        <v>2533</v>
      </c>
      <c r="G243" s="91">
        <v>50</v>
      </c>
      <c r="H243" s="91">
        <v>25</v>
      </c>
      <c r="I243" s="91" t="s">
        <v>1457</v>
      </c>
    </row>
    <row r="244" spans="1:9" s="156" customFormat="1" ht="207">
      <c r="A244" s="91" t="s">
        <v>2621</v>
      </c>
      <c r="B244" s="91" t="s">
        <v>1414</v>
      </c>
      <c r="C244" s="91" t="s">
        <v>2622</v>
      </c>
      <c r="D244" s="91" t="s">
        <v>2633</v>
      </c>
      <c r="E244" s="91" t="s">
        <v>2634</v>
      </c>
      <c r="F244" s="91" t="s">
        <v>2533</v>
      </c>
      <c r="G244" s="91">
        <v>50</v>
      </c>
      <c r="H244" s="91">
        <v>25</v>
      </c>
      <c r="I244" s="91" t="s">
        <v>1457</v>
      </c>
    </row>
    <row r="245" spans="1:9" s="156" customFormat="1" ht="151.80000000000001">
      <c r="A245" s="91" t="s">
        <v>2635</v>
      </c>
      <c r="B245" s="91" t="s">
        <v>1414</v>
      </c>
      <c r="C245" s="91" t="s">
        <v>2636</v>
      </c>
      <c r="D245" s="91" t="s">
        <v>2550</v>
      </c>
      <c r="E245" s="91" t="s">
        <v>2637</v>
      </c>
      <c r="F245" s="91" t="s">
        <v>2533</v>
      </c>
      <c r="G245" s="91">
        <v>50</v>
      </c>
      <c r="H245" s="91">
        <v>25</v>
      </c>
      <c r="I245" s="91" t="s">
        <v>1457</v>
      </c>
    </row>
    <row r="246" spans="1:9" s="156" customFormat="1" ht="358.8">
      <c r="A246" s="91" t="s">
        <v>2635</v>
      </c>
      <c r="B246" s="91" t="s">
        <v>1414</v>
      </c>
      <c r="C246" s="91" t="s">
        <v>2636</v>
      </c>
      <c r="D246" s="91" t="s">
        <v>2519</v>
      </c>
      <c r="E246" s="91" t="s">
        <v>2638</v>
      </c>
      <c r="F246" s="91" t="s">
        <v>2533</v>
      </c>
      <c r="G246" s="91">
        <v>50</v>
      </c>
      <c r="H246" s="91">
        <v>25</v>
      </c>
      <c r="I246" s="91" t="s">
        <v>1457</v>
      </c>
    </row>
    <row r="247" spans="1:9" s="156" customFormat="1" ht="386.4">
      <c r="A247" s="91" t="s">
        <v>2639</v>
      </c>
      <c r="B247" s="91" t="s">
        <v>1414</v>
      </c>
      <c r="C247" s="91" t="s">
        <v>2640</v>
      </c>
      <c r="D247" s="91" t="s">
        <v>2583</v>
      </c>
      <c r="E247" s="91" t="s">
        <v>2641</v>
      </c>
      <c r="F247" s="91" t="s">
        <v>2533</v>
      </c>
      <c r="G247" s="91">
        <v>50</v>
      </c>
      <c r="H247" s="91">
        <v>16.66</v>
      </c>
      <c r="I247" s="91" t="s">
        <v>1457</v>
      </c>
    </row>
    <row r="248" spans="1:9" s="156" customFormat="1" ht="331.2">
      <c r="A248" s="91" t="s">
        <v>2639</v>
      </c>
      <c r="B248" s="91" t="s">
        <v>1414</v>
      </c>
      <c r="C248" s="91" t="s">
        <v>2640</v>
      </c>
      <c r="D248" s="91" t="s">
        <v>2585</v>
      </c>
      <c r="E248" s="91" t="s">
        <v>2642</v>
      </c>
      <c r="F248" s="91" t="s">
        <v>2533</v>
      </c>
      <c r="G248" s="91">
        <v>50</v>
      </c>
      <c r="H248" s="91">
        <v>16.66</v>
      </c>
      <c r="I248" s="91" t="s">
        <v>1457</v>
      </c>
    </row>
    <row r="249" spans="1:9" s="156" customFormat="1" ht="179.4">
      <c r="A249" s="91" t="s">
        <v>2489</v>
      </c>
      <c r="B249" s="91" t="s">
        <v>1414</v>
      </c>
      <c r="C249" s="91" t="s">
        <v>2643</v>
      </c>
      <c r="D249" s="91" t="s">
        <v>2605</v>
      </c>
      <c r="E249" s="91" t="s">
        <v>2644</v>
      </c>
      <c r="F249" s="91" t="s">
        <v>2533</v>
      </c>
      <c r="G249" s="91">
        <v>50</v>
      </c>
      <c r="H249" s="91">
        <v>16.66</v>
      </c>
      <c r="I249" s="91" t="s">
        <v>1457</v>
      </c>
    </row>
    <row r="250" spans="1:9" s="156" customFormat="1" ht="151.80000000000001">
      <c r="A250" s="91" t="s">
        <v>2489</v>
      </c>
      <c r="B250" s="91" t="s">
        <v>1414</v>
      </c>
      <c r="C250" s="91" t="s">
        <v>2643</v>
      </c>
      <c r="D250" s="91" t="s">
        <v>2645</v>
      </c>
      <c r="E250" s="91" t="s">
        <v>2646</v>
      </c>
      <c r="F250" s="91" t="s">
        <v>2533</v>
      </c>
      <c r="G250" s="91">
        <v>50</v>
      </c>
      <c r="H250" s="91">
        <v>16.66</v>
      </c>
      <c r="I250" s="91" t="s">
        <v>1457</v>
      </c>
    </row>
    <row r="251" spans="1:9" s="156" customFormat="1" ht="151.80000000000001">
      <c r="A251" s="91" t="s">
        <v>2489</v>
      </c>
      <c r="B251" s="91" t="s">
        <v>1414</v>
      </c>
      <c r="C251" s="91" t="s">
        <v>2643</v>
      </c>
      <c r="D251" s="91" t="s">
        <v>2647</v>
      </c>
      <c r="E251" s="91" t="s">
        <v>2648</v>
      </c>
      <c r="F251" s="91" t="s">
        <v>2533</v>
      </c>
      <c r="G251" s="91">
        <v>50</v>
      </c>
      <c r="H251" s="91">
        <v>16.66</v>
      </c>
      <c r="I251" s="91" t="s">
        <v>1457</v>
      </c>
    </row>
    <row r="252" spans="1:9" s="156" customFormat="1" ht="138">
      <c r="A252" s="91" t="s">
        <v>2489</v>
      </c>
      <c r="B252" s="91" t="s">
        <v>1414</v>
      </c>
      <c r="C252" s="91" t="s">
        <v>2643</v>
      </c>
      <c r="D252" s="91" t="s">
        <v>2607</v>
      </c>
      <c r="E252" s="91" t="s">
        <v>2649</v>
      </c>
      <c r="F252" s="91" t="s">
        <v>2533</v>
      </c>
      <c r="G252" s="91">
        <v>50</v>
      </c>
      <c r="H252" s="91">
        <v>16.66</v>
      </c>
      <c r="I252" s="91" t="s">
        <v>1457</v>
      </c>
    </row>
    <row r="253" spans="1:9" s="156" customFormat="1" ht="124.2">
      <c r="A253" s="91" t="s">
        <v>2650</v>
      </c>
      <c r="B253" s="91" t="s">
        <v>1414</v>
      </c>
      <c r="C253" s="91" t="s">
        <v>2651</v>
      </c>
      <c r="D253" s="91" t="s">
        <v>2652</v>
      </c>
      <c r="E253" s="91" t="s">
        <v>2653</v>
      </c>
      <c r="F253" s="91" t="s">
        <v>2654</v>
      </c>
      <c r="G253" s="91">
        <v>50</v>
      </c>
      <c r="H253" s="91">
        <v>16.66</v>
      </c>
      <c r="I253" s="91" t="s">
        <v>1457</v>
      </c>
    </row>
    <row r="254" spans="1:9" s="156" customFormat="1" ht="220.8">
      <c r="A254" s="91" t="s">
        <v>2655</v>
      </c>
      <c r="B254" s="91" t="s">
        <v>1414</v>
      </c>
      <c r="C254" s="91" t="s">
        <v>2656</v>
      </c>
      <c r="D254" s="91" t="s">
        <v>2657</v>
      </c>
      <c r="E254" s="91" t="s">
        <v>2658</v>
      </c>
      <c r="F254" s="91" t="s">
        <v>2533</v>
      </c>
      <c r="G254" s="91">
        <v>50</v>
      </c>
      <c r="H254" s="91">
        <v>10</v>
      </c>
      <c r="I254" s="91" t="s">
        <v>1457</v>
      </c>
    </row>
    <row r="255" spans="1:9" s="156" customFormat="1" ht="234.6">
      <c r="A255" s="91" t="s">
        <v>2655</v>
      </c>
      <c r="B255" s="91" t="s">
        <v>1414</v>
      </c>
      <c r="C255" s="91" t="s">
        <v>2656</v>
      </c>
      <c r="D255" s="91" t="s">
        <v>2579</v>
      </c>
      <c r="E255" s="91" t="s">
        <v>2659</v>
      </c>
      <c r="F255" s="91" t="s">
        <v>2533</v>
      </c>
      <c r="G255" s="91">
        <v>50</v>
      </c>
      <c r="H255" s="91">
        <v>10</v>
      </c>
      <c r="I255" s="91" t="s">
        <v>1457</v>
      </c>
    </row>
    <row r="256" spans="1:9" s="156" customFormat="1" ht="179.4">
      <c r="A256" s="91" t="s">
        <v>2660</v>
      </c>
      <c r="B256" s="91" t="s">
        <v>1414</v>
      </c>
      <c r="C256" s="91" t="s">
        <v>2656</v>
      </c>
      <c r="D256" s="91" t="s">
        <v>2661</v>
      </c>
      <c r="E256" s="91" t="s">
        <v>2662</v>
      </c>
      <c r="F256" s="91" t="s">
        <v>2533</v>
      </c>
      <c r="G256" s="91">
        <v>50</v>
      </c>
      <c r="H256" s="91">
        <v>12.5</v>
      </c>
      <c r="I256" s="91" t="s">
        <v>1457</v>
      </c>
    </row>
    <row r="257" spans="1:9" s="156" customFormat="1" ht="124.2">
      <c r="A257" s="91" t="s">
        <v>2663</v>
      </c>
      <c r="B257" s="91" t="s">
        <v>1414</v>
      </c>
      <c r="C257" s="91" t="s">
        <v>2664</v>
      </c>
      <c r="D257" s="91" t="s">
        <v>2665</v>
      </c>
      <c r="E257" s="91" t="s">
        <v>2666</v>
      </c>
      <c r="F257" s="91" t="s">
        <v>2533</v>
      </c>
      <c r="G257" s="91">
        <v>50</v>
      </c>
      <c r="H257" s="91">
        <v>12.5</v>
      </c>
      <c r="I257" s="91" t="s">
        <v>1457</v>
      </c>
    </row>
    <row r="258" spans="1:9" s="156" customFormat="1" ht="138">
      <c r="A258" s="91" t="s">
        <v>2663</v>
      </c>
      <c r="B258" s="91" t="s">
        <v>1414</v>
      </c>
      <c r="C258" s="91" t="s">
        <v>2664</v>
      </c>
      <c r="D258" s="91" t="s">
        <v>2667</v>
      </c>
      <c r="E258" s="91" t="s">
        <v>2668</v>
      </c>
      <c r="F258" s="91" t="s">
        <v>2533</v>
      </c>
      <c r="G258" s="91">
        <v>50</v>
      </c>
      <c r="H258" s="91">
        <v>12.5</v>
      </c>
      <c r="I258" s="91" t="s">
        <v>1457</v>
      </c>
    </row>
    <row r="259" spans="1:9" s="156" customFormat="1" ht="400.2">
      <c r="A259" s="91" t="s">
        <v>2669</v>
      </c>
      <c r="B259" s="91" t="s">
        <v>1414</v>
      </c>
      <c r="C259" s="91" t="s">
        <v>2670</v>
      </c>
      <c r="D259" s="91" t="s">
        <v>2581</v>
      </c>
      <c r="E259" s="91" t="s">
        <v>2671</v>
      </c>
      <c r="F259" s="91" t="s">
        <v>2533</v>
      </c>
      <c r="G259" s="91">
        <v>50</v>
      </c>
      <c r="H259" s="91">
        <v>25</v>
      </c>
      <c r="I259" s="91" t="s">
        <v>1457</v>
      </c>
    </row>
    <row r="260" spans="1:9" s="156" customFormat="1" ht="165.6">
      <c r="A260" s="91" t="s">
        <v>2672</v>
      </c>
      <c r="B260" s="91" t="s">
        <v>1414</v>
      </c>
      <c r="C260" s="91" t="s">
        <v>1419</v>
      </c>
      <c r="D260" s="91" t="s">
        <v>2673</v>
      </c>
      <c r="E260" s="91" t="s">
        <v>2674</v>
      </c>
      <c r="F260" s="91" t="s">
        <v>2533</v>
      </c>
      <c r="G260" s="91">
        <v>50</v>
      </c>
      <c r="H260" s="91">
        <v>25</v>
      </c>
      <c r="I260" s="91" t="s">
        <v>1457</v>
      </c>
    </row>
    <row r="261" spans="1:9" s="156" customFormat="1" ht="138">
      <c r="A261" s="91" t="s">
        <v>2675</v>
      </c>
      <c r="B261" s="91" t="s">
        <v>1414</v>
      </c>
      <c r="C261" s="91" t="s">
        <v>2676</v>
      </c>
      <c r="D261" s="91" t="s">
        <v>2677</v>
      </c>
      <c r="E261" s="91" t="s">
        <v>2678</v>
      </c>
      <c r="F261" s="91" t="s">
        <v>2533</v>
      </c>
      <c r="G261" s="91">
        <v>50</v>
      </c>
      <c r="H261" s="91">
        <v>10</v>
      </c>
      <c r="I261" s="91" t="s">
        <v>1457</v>
      </c>
    </row>
    <row r="262" spans="1:9" s="156" customFormat="1" ht="151.80000000000001">
      <c r="A262" s="91" t="s">
        <v>2675</v>
      </c>
      <c r="B262" s="91" t="s">
        <v>1414</v>
      </c>
      <c r="C262" s="91" t="s">
        <v>2676</v>
      </c>
      <c r="D262" s="91" t="s">
        <v>2679</v>
      </c>
      <c r="E262" s="91" t="s">
        <v>2680</v>
      </c>
      <c r="F262" s="91" t="s">
        <v>2533</v>
      </c>
      <c r="G262" s="91">
        <v>50</v>
      </c>
      <c r="H262" s="91">
        <v>10</v>
      </c>
      <c r="I262" s="91" t="s">
        <v>1457</v>
      </c>
    </row>
    <row r="263" spans="1:9" s="156" customFormat="1" ht="345">
      <c r="A263" s="91" t="s">
        <v>2681</v>
      </c>
      <c r="B263" s="91" t="s">
        <v>1414</v>
      </c>
      <c r="C263" s="91" t="s">
        <v>2682</v>
      </c>
      <c r="D263" s="91" t="s">
        <v>2683</v>
      </c>
      <c r="E263" s="91" t="s">
        <v>2684</v>
      </c>
      <c r="F263" s="91" t="s">
        <v>2533</v>
      </c>
      <c r="G263" s="91">
        <v>50</v>
      </c>
      <c r="H263" s="91">
        <v>10</v>
      </c>
      <c r="I263" s="91" t="s">
        <v>1457</v>
      </c>
    </row>
    <row r="264" spans="1:9" s="156" customFormat="1" ht="138">
      <c r="A264" s="91" t="s">
        <v>2681</v>
      </c>
      <c r="B264" s="91" t="s">
        <v>1414</v>
      </c>
      <c r="C264" s="91" t="s">
        <v>2682</v>
      </c>
      <c r="D264" s="91" t="s">
        <v>2685</v>
      </c>
      <c r="E264" s="91" t="s">
        <v>2686</v>
      </c>
      <c r="F264" s="91" t="s">
        <v>2533</v>
      </c>
      <c r="G264" s="91">
        <v>50</v>
      </c>
      <c r="H264" s="91">
        <v>10</v>
      </c>
      <c r="I264" s="91" t="s">
        <v>1457</v>
      </c>
    </row>
    <row r="265" spans="1:9" s="156" customFormat="1" ht="234.6">
      <c r="A265" s="91" t="s">
        <v>2687</v>
      </c>
      <c r="B265" s="91" t="s">
        <v>1414</v>
      </c>
      <c r="C265" s="91" t="s">
        <v>2688</v>
      </c>
      <c r="D265" s="91" t="s">
        <v>2689</v>
      </c>
      <c r="E265" s="91" t="s">
        <v>2690</v>
      </c>
      <c r="F265" s="91" t="s">
        <v>2533</v>
      </c>
      <c r="G265" s="91">
        <v>50</v>
      </c>
      <c r="H265" s="91">
        <v>16.66</v>
      </c>
      <c r="I265" s="91" t="s">
        <v>1457</v>
      </c>
    </row>
    <row r="266" spans="1:9" s="156" customFormat="1" ht="207">
      <c r="A266" s="91" t="s">
        <v>2691</v>
      </c>
      <c r="B266" s="91" t="s">
        <v>1414</v>
      </c>
      <c r="C266" s="91" t="s">
        <v>2692</v>
      </c>
      <c r="D266" s="91" t="s">
        <v>2693</v>
      </c>
      <c r="E266" s="91" t="s">
        <v>2694</v>
      </c>
      <c r="F266" s="91" t="s">
        <v>2493</v>
      </c>
      <c r="G266" s="91">
        <v>50</v>
      </c>
      <c r="H266" s="91">
        <v>25</v>
      </c>
      <c r="I266" s="91" t="s">
        <v>1457</v>
      </c>
    </row>
    <row r="267" spans="1:9" s="156" customFormat="1" ht="165.6">
      <c r="A267" s="91" t="s">
        <v>1459</v>
      </c>
      <c r="B267" s="91" t="s">
        <v>1414</v>
      </c>
      <c r="C267" s="91" t="s">
        <v>1458</v>
      </c>
      <c r="D267" s="91" t="s">
        <v>2695</v>
      </c>
      <c r="E267" s="91" t="s">
        <v>2696</v>
      </c>
      <c r="F267" s="91" t="s">
        <v>2533</v>
      </c>
      <c r="G267" s="91">
        <v>50</v>
      </c>
      <c r="H267" s="91">
        <v>16.66</v>
      </c>
      <c r="I267" s="91" t="s">
        <v>1457</v>
      </c>
    </row>
    <row r="268" spans="1:9" s="156" customFormat="1" ht="165.6">
      <c r="A268" s="91" t="s">
        <v>2697</v>
      </c>
      <c r="B268" s="91" t="s">
        <v>1414</v>
      </c>
      <c r="C268" s="91" t="s">
        <v>1660</v>
      </c>
      <c r="D268" s="91" t="s">
        <v>2698</v>
      </c>
      <c r="E268" s="91" t="s">
        <v>2699</v>
      </c>
      <c r="F268" s="91" t="s">
        <v>2533</v>
      </c>
      <c r="G268" s="91">
        <v>50</v>
      </c>
      <c r="H268" s="91">
        <v>25</v>
      </c>
      <c r="I268" s="91" t="s">
        <v>1457</v>
      </c>
    </row>
    <row r="269" spans="1:9" s="156" customFormat="1" ht="138">
      <c r="A269" s="91" t="s">
        <v>2700</v>
      </c>
      <c r="B269" s="91" t="s">
        <v>1414</v>
      </c>
      <c r="C269" s="91" t="s">
        <v>1568</v>
      </c>
      <c r="D269" s="91" t="s">
        <v>2701</v>
      </c>
      <c r="E269" s="91" t="s">
        <v>2702</v>
      </c>
      <c r="F269" s="91" t="s">
        <v>2533</v>
      </c>
      <c r="G269" s="91">
        <v>50</v>
      </c>
      <c r="H269" s="91">
        <v>16.66</v>
      </c>
      <c r="I269" s="91" t="s">
        <v>1457</v>
      </c>
    </row>
    <row r="270" spans="1:9" s="156" customFormat="1" ht="151.80000000000001">
      <c r="A270" s="91" t="s">
        <v>2703</v>
      </c>
      <c r="B270" s="91" t="s">
        <v>1414</v>
      </c>
      <c r="C270" s="91" t="s">
        <v>2704</v>
      </c>
      <c r="D270" s="91" t="s">
        <v>2705</v>
      </c>
      <c r="E270" s="91" t="s">
        <v>2706</v>
      </c>
      <c r="F270" s="91" t="s">
        <v>2533</v>
      </c>
      <c r="G270" s="91">
        <v>50</v>
      </c>
      <c r="H270" s="91">
        <v>25</v>
      </c>
      <c r="I270" s="91" t="s">
        <v>1457</v>
      </c>
    </row>
    <row r="271" spans="1:9" s="156" customFormat="1" ht="165.6">
      <c r="A271" s="91" t="s">
        <v>2707</v>
      </c>
      <c r="B271" s="91" t="s">
        <v>1414</v>
      </c>
      <c r="C271" s="91" t="s">
        <v>1250</v>
      </c>
      <c r="D271" s="91" t="s">
        <v>2708</v>
      </c>
      <c r="E271" s="91" t="s">
        <v>2709</v>
      </c>
      <c r="F271" s="91" t="s">
        <v>2533</v>
      </c>
      <c r="G271" s="91">
        <v>50</v>
      </c>
      <c r="H271" s="91">
        <v>12.5</v>
      </c>
      <c r="I271" s="91" t="s">
        <v>1457</v>
      </c>
    </row>
    <row r="272" spans="1:9" s="156" customFormat="1" ht="179.4">
      <c r="A272" s="91" t="s">
        <v>2672</v>
      </c>
      <c r="B272" s="91" t="s">
        <v>1414</v>
      </c>
      <c r="C272" s="91" t="s">
        <v>2710</v>
      </c>
      <c r="D272" s="91" t="s">
        <v>2631</v>
      </c>
      <c r="E272" s="91" t="s">
        <v>2711</v>
      </c>
      <c r="F272" s="91" t="s">
        <v>2533</v>
      </c>
      <c r="G272" s="91">
        <v>50</v>
      </c>
      <c r="H272" s="91">
        <v>25</v>
      </c>
      <c r="I272" s="91" t="s">
        <v>1457</v>
      </c>
    </row>
    <row r="273" spans="1:9" s="156" customFormat="1" ht="151.80000000000001">
      <c r="A273" s="91" t="s">
        <v>2489</v>
      </c>
      <c r="B273" s="91" t="s">
        <v>1414</v>
      </c>
      <c r="C273" s="91" t="s">
        <v>2712</v>
      </c>
      <c r="D273" s="91" t="s">
        <v>2550</v>
      </c>
      <c r="E273" s="91" t="s">
        <v>2713</v>
      </c>
      <c r="F273" s="91" t="s">
        <v>2533</v>
      </c>
      <c r="G273" s="91">
        <v>50</v>
      </c>
      <c r="H273" s="91">
        <v>16.66</v>
      </c>
      <c r="I273" s="91" t="s">
        <v>1457</v>
      </c>
    </row>
    <row r="274" spans="1:9" s="156" customFormat="1" ht="165.6">
      <c r="A274" s="91" t="s">
        <v>2714</v>
      </c>
      <c r="B274" s="91" t="s">
        <v>1414</v>
      </c>
      <c r="C274" s="91" t="s">
        <v>1943</v>
      </c>
      <c r="D274" s="91" t="s">
        <v>2715</v>
      </c>
      <c r="E274" s="91" t="s">
        <v>2716</v>
      </c>
      <c r="F274" s="91" t="s">
        <v>1314</v>
      </c>
      <c r="G274" s="91">
        <v>50</v>
      </c>
      <c r="H274" s="91">
        <v>16.66</v>
      </c>
      <c r="I274" s="91" t="s">
        <v>1457</v>
      </c>
    </row>
    <row r="275" spans="1:9" s="156" customFormat="1" ht="165.6">
      <c r="A275" s="91" t="s">
        <v>2717</v>
      </c>
      <c r="B275" s="91" t="s">
        <v>1414</v>
      </c>
      <c r="C275" s="91" t="s">
        <v>947</v>
      </c>
      <c r="D275" s="91" t="s">
        <v>2718</v>
      </c>
      <c r="E275" s="91" t="s">
        <v>2719</v>
      </c>
      <c r="F275" s="91" t="s">
        <v>1314</v>
      </c>
      <c r="G275" s="91">
        <v>50</v>
      </c>
      <c r="H275" s="91">
        <v>25</v>
      </c>
      <c r="I275" s="91" t="s">
        <v>1457</v>
      </c>
    </row>
    <row r="276" spans="1:9" s="156" customFormat="1" ht="151.80000000000001">
      <c r="A276" s="91" t="s">
        <v>2720</v>
      </c>
      <c r="B276" s="91" t="s">
        <v>1414</v>
      </c>
      <c r="C276" s="91" t="s">
        <v>2721</v>
      </c>
      <c r="D276" s="91" t="s">
        <v>2722</v>
      </c>
      <c r="E276" s="91" t="s">
        <v>2723</v>
      </c>
      <c r="F276" s="91" t="s">
        <v>1314</v>
      </c>
      <c r="G276" s="91">
        <v>50</v>
      </c>
      <c r="H276" s="91">
        <v>16.66</v>
      </c>
      <c r="I276" s="91" t="s">
        <v>1578</v>
      </c>
    </row>
    <row r="277" spans="1:9" s="156" customFormat="1" ht="151.80000000000001">
      <c r="A277" s="91" t="s">
        <v>2724</v>
      </c>
      <c r="B277" s="91" t="s">
        <v>1414</v>
      </c>
      <c r="C277" s="91" t="s">
        <v>2725</v>
      </c>
      <c r="D277" s="91" t="s">
        <v>2726</v>
      </c>
      <c r="E277" s="91" t="s">
        <v>2727</v>
      </c>
      <c r="F277" s="91" t="s">
        <v>1314</v>
      </c>
      <c r="G277" s="91">
        <v>50</v>
      </c>
      <c r="H277" s="91">
        <v>16.66</v>
      </c>
      <c r="I277" s="91" t="s">
        <v>1578</v>
      </c>
    </row>
    <row r="278" spans="1:9" s="156" customFormat="1" ht="151.80000000000001">
      <c r="A278" s="91" t="s">
        <v>2724</v>
      </c>
      <c r="B278" s="91" t="s">
        <v>1414</v>
      </c>
      <c r="C278" s="91" t="s">
        <v>2725</v>
      </c>
      <c r="D278" s="91" t="s">
        <v>2728</v>
      </c>
      <c r="E278" s="91" t="s">
        <v>2727</v>
      </c>
      <c r="F278" s="91" t="s">
        <v>1314</v>
      </c>
      <c r="G278" s="91">
        <v>50</v>
      </c>
      <c r="H278" s="91">
        <v>16.66</v>
      </c>
      <c r="I278" s="91" t="s">
        <v>1578</v>
      </c>
    </row>
    <row r="279" spans="1:9" s="156" customFormat="1" ht="151.80000000000001">
      <c r="A279" s="91" t="s">
        <v>2724</v>
      </c>
      <c r="B279" s="91" t="s">
        <v>1414</v>
      </c>
      <c r="C279" s="91" t="s">
        <v>2725</v>
      </c>
      <c r="D279" s="91" t="s">
        <v>2729</v>
      </c>
      <c r="E279" s="91" t="s">
        <v>2727</v>
      </c>
      <c r="F279" s="91" t="s">
        <v>1314</v>
      </c>
      <c r="G279" s="91">
        <v>50</v>
      </c>
      <c r="H279" s="91">
        <v>16.66</v>
      </c>
      <c r="I279" s="91" t="s">
        <v>1578</v>
      </c>
    </row>
    <row r="280" spans="1:9" s="156" customFormat="1" ht="165.6">
      <c r="A280" s="91" t="s">
        <v>2724</v>
      </c>
      <c r="B280" s="91" t="s">
        <v>1414</v>
      </c>
      <c r="C280" s="91" t="s">
        <v>2725</v>
      </c>
      <c r="D280" s="91" t="s">
        <v>2730</v>
      </c>
      <c r="E280" s="91" t="s">
        <v>2727</v>
      </c>
      <c r="F280" s="91" t="s">
        <v>1314</v>
      </c>
      <c r="G280" s="91">
        <v>50</v>
      </c>
      <c r="H280" s="91">
        <v>16.66</v>
      </c>
      <c r="I280" s="91" t="s">
        <v>1578</v>
      </c>
    </row>
    <row r="281" spans="1:9" s="156" customFormat="1" ht="151.80000000000001">
      <c r="A281" s="91" t="s">
        <v>2724</v>
      </c>
      <c r="B281" s="91" t="s">
        <v>1414</v>
      </c>
      <c r="C281" s="91" t="s">
        <v>2725</v>
      </c>
      <c r="D281" s="91" t="s">
        <v>2731</v>
      </c>
      <c r="E281" s="91" t="s">
        <v>2727</v>
      </c>
      <c r="F281" s="91" t="s">
        <v>1314</v>
      </c>
      <c r="G281" s="91">
        <v>50</v>
      </c>
      <c r="H281" s="91">
        <v>16.66</v>
      </c>
      <c r="I281" s="91" t="s">
        <v>1578</v>
      </c>
    </row>
    <row r="282" spans="1:9" s="156" customFormat="1" ht="151.80000000000001">
      <c r="A282" s="91" t="s">
        <v>2724</v>
      </c>
      <c r="B282" s="91" t="s">
        <v>1414</v>
      </c>
      <c r="C282" s="91" t="s">
        <v>2725</v>
      </c>
      <c r="D282" s="91" t="s">
        <v>2732</v>
      </c>
      <c r="E282" s="91" t="s">
        <v>2727</v>
      </c>
      <c r="F282" s="91" t="s">
        <v>1314</v>
      </c>
      <c r="G282" s="91">
        <v>50</v>
      </c>
      <c r="H282" s="91">
        <v>16.66</v>
      </c>
      <c r="I282" s="91" t="s">
        <v>1578</v>
      </c>
    </row>
    <row r="283" spans="1:9" s="156" customFormat="1" ht="151.80000000000001">
      <c r="A283" s="91" t="s">
        <v>2733</v>
      </c>
      <c r="B283" s="91" t="s">
        <v>1414</v>
      </c>
      <c r="C283" s="91" t="s">
        <v>2692</v>
      </c>
      <c r="D283" s="91" t="s">
        <v>2734</v>
      </c>
      <c r="E283" s="91" t="s">
        <v>2735</v>
      </c>
      <c r="F283" s="91" t="s">
        <v>1314</v>
      </c>
      <c r="G283" s="91">
        <v>50</v>
      </c>
      <c r="H283" s="91">
        <v>25</v>
      </c>
      <c r="I283" s="91" t="s">
        <v>1578</v>
      </c>
    </row>
    <row r="284" spans="1:9" s="156" customFormat="1" ht="151.80000000000001">
      <c r="A284" s="91" t="s">
        <v>2736</v>
      </c>
      <c r="B284" s="91" t="s">
        <v>1414</v>
      </c>
      <c r="C284" s="91" t="s">
        <v>2737</v>
      </c>
      <c r="D284" s="91" t="s">
        <v>2738</v>
      </c>
      <c r="E284" s="91" t="s">
        <v>2739</v>
      </c>
      <c r="F284" s="91" t="s">
        <v>1314</v>
      </c>
      <c r="G284" s="91">
        <v>50</v>
      </c>
      <c r="H284" s="91">
        <v>25</v>
      </c>
      <c r="I284" s="91" t="s">
        <v>1578</v>
      </c>
    </row>
    <row r="285" spans="1:9" s="156" customFormat="1" ht="151.80000000000001">
      <c r="A285" s="91" t="s">
        <v>2736</v>
      </c>
      <c r="B285" s="91" t="s">
        <v>1414</v>
      </c>
      <c r="C285" s="91" t="s">
        <v>2737</v>
      </c>
      <c r="D285" s="91" t="s">
        <v>2740</v>
      </c>
      <c r="E285" s="91" t="s">
        <v>2739</v>
      </c>
      <c r="F285" s="91" t="s">
        <v>1314</v>
      </c>
      <c r="G285" s="91">
        <v>50</v>
      </c>
      <c r="H285" s="91">
        <v>25</v>
      </c>
      <c r="I285" s="91" t="s">
        <v>1578</v>
      </c>
    </row>
    <row r="286" spans="1:9" s="156" customFormat="1" ht="151.80000000000001">
      <c r="A286" s="91" t="s">
        <v>2736</v>
      </c>
      <c r="B286" s="91" t="s">
        <v>1414</v>
      </c>
      <c r="C286" s="91" t="s">
        <v>2737</v>
      </c>
      <c r="D286" s="91" t="s">
        <v>2741</v>
      </c>
      <c r="E286" s="91" t="s">
        <v>2739</v>
      </c>
      <c r="F286" s="91" t="s">
        <v>1314</v>
      </c>
      <c r="G286" s="91">
        <v>50</v>
      </c>
      <c r="H286" s="91">
        <v>25</v>
      </c>
      <c r="I286" s="91" t="s">
        <v>1578</v>
      </c>
    </row>
    <row r="287" spans="1:9" s="156" customFormat="1" ht="151.80000000000001">
      <c r="A287" s="91" t="s">
        <v>2742</v>
      </c>
      <c r="B287" s="91" t="s">
        <v>1414</v>
      </c>
      <c r="C287" s="91" t="s">
        <v>2743</v>
      </c>
      <c r="D287" s="91" t="s">
        <v>2744</v>
      </c>
      <c r="E287" s="91" t="s">
        <v>2745</v>
      </c>
      <c r="F287" s="91" t="s">
        <v>1314</v>
      </c>
      <c r="G287" s="91">
        <v>50</v>
      </c>
      <c r="H287" s="91">
        <v>25</v>
      </c>
      <c r="I287" s="91" t="s">
        <v>1578</v>
      </c>
    </row>
    <row r="288" spans="1:9" s="156" customFormat="1" ht="165.6">
      <c r="A288" s="91" t="s">
        <v>2746</v>
      </c>
      <c r="B288" s="91" t="s">
        <v>1414</v>
      </c>
      <c r="C288" s="91" t="s">
        <v>2747</v>
      </c>
      <c r="D288" s="91" t="s">
        <v>2748</v>
      </c>
      <c r="E288" s="91" t="s">
        <v>2749</v>
      </c>
      <c r="F288" s="91" t="s">
        <v>1314</v>
      </c>
      <c r="G288" s="91">
        <v>50</v>
      </c>
      <c r="H288" s="91">
        <v>25</v>
      </c>
      <c r="I288" s="91" t="s">
        <v>1578</v>
      </c>
    </row>
    <row r="289" spans="1:9" s="156" customFormat="1" ht="179.4">
      <c r="A289" s="91" t="s">
        <v>2724</v>
      </c>
      <c r="B289" s="91" t="s">
        <v>1414</v>
      </c>
      <c r="C289" s="91" t="s">
        <v>2725</v>
      </c>
      <c r="D289" s="91" t="s">
        <v>2750</v>
      </c>
      <c r="E289" s="91" t="s">
        <v>2727</v>
      </c>
      <c r="F289" s="91" t="s">
        <v>1314</v>
      </c>
      <c r="G289" s="91">
        <v>50</v>
      </c>
      <c r="H289" s="91">
        <v>16.66</v>
      </c>
      <c r="I289" s="91" t="s">
        <v>1578</v>
      </c>
    </row>
    <row r="290" spans="1:9" s="156" customFormat="1" ht="165.6">
      <c r="A290" s="91" t="s">
        <v>2736</v>
      </c>
      <c r="B290" s="91" t="s">
        <v>1414</v>
      </c>
      <c r="C290" s="91" t="s">
        <v>2737</v>
      </c>
      <c r="D290" s="91" t="s">
        <v>2751</v>
      </c>
      <c r="E290" s="91" t="s">
        <v>2739</v>
      </c>
      <c r="F290" s="91" t="s">
        <v>1314</v>
      </c>
      <c r="G290" s="91">
        <v>50</v>
      </c>
      <c r="H290" s="91">
        <v>25</v>
      </c>
      <c r="I290" s="91" t="s">
        <v>1578</v>
      </c>
    </row>
    <row r="291" spans="1:9" s="156" customFormat="1" ht="151.80000000000001">
      <c r="A291" s="91" t="s">
        <v>2752</v>
      </c>
      <c r="B291" s="91" t="s">
        <v>1414</v>
      </c>
      <c r="C291" s="91" t="s">
        <v>2753</v>
      </c>
      <c r="D291" s="91" t="s">
        <v>2754</v>
      </c>
      <c r="E291" s="91" t="s">
        <v>2755</v>
      </c>
      <c r="F291" s="91" t="s">
        <v>1314</v>
      </c>
      <c r="G291" s="91">
        <v>50</v>
      </c>
      <c r="H291" s="91">
        <v>16.66</v>
      </c>
      <c r="I291" s="91" t="s">
        <v>1578</v>
      </c>
    </row>
    <row r="292" spans="1:9" s="156" customFormat="1" ht="138">
      <c r="A292" s="91" t="s">
        <v>2720</v>
      </c>
      <c r="B292" s="91" t="s">
        <v>1414</v>
      </c>
      <c r="C292" s="91" t="s">
        <v>2721</v>
      </c>
      <c r="D292" s="91" t="s">
        <v>2756</v>
      </c>
      <c r="E292" s="91" t="s">
        <v>2757</v>
      </c>
      <c r="F292" s="91" t="s">
        <v>2758</v>
      </c>
      <c r="G292" s="91">
        <v>50</v>
      </c>
      <c r="H292" s="91">
        <v>16.66</v>
      </c>
      <c r="I292" s="91" t="s">
        <v>1578</v>
      </c>
    </row>
    <row r="293" spans="1:9" s="156" customFormat="1" ht="110.4">
      <c r="A293" s="91" t="s">
        <v>2759</v>
      </c>
      <c r="B293" s="91" t="s">
        <v>1414</v>
      </c>
      <c r="C293" s="91" t="s">
        <v>2760</v>
      </c>
      <c r="D293" s="91" t="s">
        <v>2761</v>
      </c>
      <c r="E293" s="91" t="s">
        <v>2762</v>
      </c>
      <c r="F293" s="91" t="s">
        <v>2763</v>
      </c>
      <c r="G293" s="91">
        <v>15</v>
      </c>
      <c r="H293" s="91">
        <v>7.5</v>
      </c>
      <c r="I293" s="91" t="s">
        <v>1578</v>
      </c>
    </row>
    <row r="294" spans="1:9" s="156" customFormat="1" ht="248.4">
      <c r="A294" s="91" t="s">
        <v>2764</v>
      </c>
      <c r="B294" s="91" t="s">
        <v>1414</v>
      </c>
      <c r="C294" s="91" t="s">
        <v>2765</v>
      </c>
      <c r="D294" s="91" t="s">
        <v>2766</v>
      </c>
      <c r="E294" s="91" t="s">
        <v>2767</v>
      </c>
      <c r="F294" s="91" t="s">
        <v>2763</v>
      </c>
      <c r="G294" s="91">
        <v>15</v>
      </c>
      <c r="H294" s="91">
        <v>5</v>
      </c>
      <c r="I294" s="91" t="s">
        <v>1578</v>
      </c>
    </row>
    <row r="295" spans="1:9" s="156" customFormat="1" ht="151.80000000000001">
      <c r="A295" s="91" t="s">
        <v>2720</v>
      </c>
      <c r="B295" s="91" t="s">
        <v>1414</v>
      </c>
      <c r="C295" s="91" t="s">
        <v>2721</v>
      </c>
      <c r="D295" s="91" t="s">
        <v>2768</v>
      </c>
      <c r="E295" s="91" t="s">
        <v>2769</v>
      </c>
      <c r="F295" s="91" t="s">
        <v>2763</v>
      </c>
      <c r="G295" s="91">
        <v>15</v>
      </c>
      <c r="H295" s="91">
        <v>5</v>
      </c>
      <c r="I295" s="91" t="s">
        <v>1578</v>
      </c>
    </row>
    <row r="296" spans="1:9" s="156" customFormat="1" ht="151.80000000000001">
      <c r="A296" s="91" t="s">
        <v>2770</v>
      </c>
      <c r="B296" s="91" t="s">
        <v>1414</v>
      </c>
      <c r="C296" s="91" t="s">
        <v>2771</v>
      </c>
      <c r="D296" s="91" t="s">
        <v>2772</v>
      </c>
      <c r="E296" s="91" t="s">
        <v>2773</v>
      </c>
      <c r="F296" s="91" t="s">
        <v>2763</v>
      </c>
      <c r="G296" s="91">
        <v>15</v>
      </c>
      <c r="H296" s="91">
        <v>3.75</v>
      </c>
      <c r="I296" s="91" t="s">
        <v>1578</v>
      </c>
    </row>
    <row r="297" spans="1:9" s="156" customFormat="1" ht="248.4">
      <c r="A297" s="91" t="s">
        <v>2774</v>
      </c>
      <c r="B297" s="91" t="s">
        <v>1414</v>
      </c>
      <c r="C297" s="91" t="s">
        <v>2775</v>
      </c>
      <c r="D297" s="91" t="s">
        <v>2776</v>
      </c>
      <c r="E297" s="91" t="s">
        <v>2777</v>
      </c>
      <c r="F297" s="91" t="s">
        <v>2763</v>
      </c>
      <c r="G297" s="91">
        <v>15</v>
      </c>
      <c r="H297" s="91">
        <v>5</v>
      </c>
      <c r="I297" s="91" t="s">
        <v>1578</v>
      </c>
    </row>
    <row r="298" spans="1:9" s="156" customFormat="1" ht="248.4">
      <c r="A298" s="91" t="s">
        <v>2764</v>
      </c>
      <c r="B298" s="91" t="s">
        <v>1414</v>
      </c>
      <c r="C298" s="91" t="s">
        <v>2765</v>
      </c>
      <c r="D298" s="91" t="s">
        <v>2776</v>
      </c>
      <c r="E298" s="91" t="s">
        <v>2777</v>
      </c>
      <c r="F298" s="91" t="s">
        <v>2763</v>
      </c>
      <c r="G298" s="91">
        <v>15</v>
      </c>
      <c r="H298" s="91">
        <v>5</v>
      </c>
      <c r="I298" s="91" t="s">
        <v>1578</v>
      </c>
    </row>
    <row r="299" spans="1:9" s="156" customFormat="1" ht="248.4">
      <c r="A299" s="91" t="s">
        <v>2778</v>
      </c>
      <c r="B299" s="91" t="s">
        <v>1414</v>
      </c>
      <c r="C299" s="91" t="s">
        <v>2779</v>
      </c>
      <c r="D299" s="91" t="s">
        <v>2776</v>
      </c>
      <c r="E299" s="91" t="s">
        <v>2777</v>
      </c>
      <c r="F299" s="91" t="s">
        <v>2763</v>
      </c>
      <c r="G299" s="91">
        <v>15</v>
      </c>
      <c r="H299" s="91">
        <v>7.5</v>
      </c>
      <c r="I299" s="91" t="s">
        <v>1578</v>
      </c>
    </row>
    <row r="300" spans="1:9" s="156" customFormat="1" ht="193.2">
      <c r="A300" s="91" t="s">
        <v>2720</v>
      </c>
      <c r="B300" s="91" t="s">
        <v>1414</v>
      </c>
      <c r="C300" s="91" t="s">
        <v>2721</v>
      </c>
      <c r="D300" s="91" t="s">
        <v>2780</v>
      </c>
      <c r="E300" s="91" t="s">
        <v>2781</v>
      </c>
      <c r="F300" s="91" t="s">
        <v>2763</v>
      </c>
      <c r="G300" s="91">
        <v>15</v>
      </c>
      <c r="H300" s="91">
        <v>5</v>
      </c>
      <c r="I300" s="91" t="s">
        <v>1578</v>
      </c>
    </row>
    <row r="301" spans="1:9" s="156" customFormat="1" ht="82.8">
      <c r="A301" s="91" t="s">
        <v>2782</v>
      </c>
      <c r="B301" s="91" t="s">
        <v>1414</v>
      </c>
      <c r="C301" s="91" t="s">
        <v>2783</v>
      </c>
      <c r="D301" s="91" t="s">
        <v>2784</v>
      </c>
      <c r="E301" s="91" t="s">
        <v>2785</v>
      </c>
      <c r="F301" s="91" t="s">
        <v>2763</v>
      </c>
      <c r="G301" s="91">
        <v>15</v>
      </c>
      <c r="H301" s="91">
        <v>5</v>
      </c>
      <c r="I301" s="91" t="s">
        <v>1578</v>
      </c>
    </row>
    <row r="302" spans="1:9" s="156" customFormat="1" ht="220.8">
      <c r="A302" s="91" t="s">
        <v>2752</v>
      </c>
      <c r="B302" s="91" t="s">
        <v>1414</v>
      </c>
      <c r="C302" s="91" t="s">
        <v>2753</v>
      </c>
      <c r="D302" s="91" t="s">
        <v>2786</v>
      </c>
      <c r="E302" s="91" t="s">
        <v>2787</v>
      </c>
      <c r="F302" s="91" t="s">
        <v>2763</v>
      </c>
      <c r="G302" s="91">
        <v>15</v>
      </c>
      <c r="H302" s="91">
        <v>5</v>
      </c>
      <c r="I302" s="91" t="s">
        <v>1578</v>
      </c>
    </row>
    <row r="303" spans="1:9" s="156" customFormat="1" ht="96.6">
      <c r="A303" s="91" t="s">
        <v>2778</v>
      </c>
      <c r="B303" s="91" t="s">
        <v>1414</v>
      </c>
      <c r="C303" s="91" t="s">
        <v>2779</v>
      </c>
      <c r="D303" s="91" t="s">
        <v>2788</v>
      </c>
      <c r="E303" s="91" t="s">
        <v>2789</v>
      </c>
      <c r="F303" s="91" t="s">
        <v>2763</v>
      </c>
      <c r="G303" s="91">
        <v>15</v>
      </c>
      <c r="H303" s="91">
        <v>7.5</v>
      </c>
      <c r="I303" s="91" t="s">
        <v>1578</v>
      </c>
    </row>
    <row r="304" spans="1:9" s="156" customFormat="1" ht="96.6">
      <c r="A304" s="91" t="s">
        <v>2764</v>
      </c>
      <c r="B304" s="91" t="s">
        <v>1414</v>
      </c>
      <c r="C304" s="91" t="s">
        <v>2765</v>
      </c>
      <c r="D304" s="91" t="s">
        <v>2788</v>
      </c>
      <c r="E304" s="91" t="s">
        <v>2790</v>
      </c>
      <c r="F304" s="91" t="s">
        <v>2763</v>
      </c>
      <c r="G304" s="91">
        <v>15</v>
      </c>
      <c r="H304" s="91">
        <v>5</v>
      </c>
      <c r="I304" s="91" t="s">
        <v>1578</v>
      </c>
    </row>
    <row r="305" spans="1:9" s="156" customFormat="1" ht="96.6">
      <c r="A305" s="91" t="s">
        <v>2724</v>
      </c>
      <c r="B305" s="91"/>
      <c r="C305" s="91" t="s">
        <v>2725</v>
      </c>
      <c r="D305" s="91" t="s">
        <v>2788</v>
      </c>
      <c r="E305" s="91" t="s">
        <v>2791</v>
      </c>
      <c r="F305" s="91" t="s">
        <v>2763</v>
      </c>
      <c r="G305" s="91">
        <v>15</v>
      </c>
      <c r="H305" s="91">
        <v>5</v>
      </c>
      <c r="I305" s="91" t="s">
        <v>1578</v>
      </c>
    </row>
    <row r="306" spans="1:9" s="156" customFormat="1" ht="96.6">
      <c r="A306" s="91" t="s">
        <v>2736</v>
      </c>
      <c r="B306" s="91" t="s">
        <v>1414</v>
      </c>
      <c r="C306" s="91" t="s">
        <v>2737</v>
      </c>
      <c r="D306" s="91" t="s">
        <v>2792</v>
      </c>
      <c r="E306" s="91" t="s">
        <v>2793</v>
      </c>
      <c r="F306" s="91" t="s">
        <v>2763</v>
      </c>
      <c r="G306" s="91">
        <v>15</v>
      </c>
      <c r="H306" s="91">
        <v>7.5</v>
      </c>
      <c r="I306" s="91" t="s">
        <v>1578</v>
      </c>
    </row>
    <row r="307" spans="1:9" s="156" customFormat="1" ht="124.2">
      <c r="A307" s="91" t="s">
        <v>2794</v>
      </c>
      <c r="B307" s="91" t="s">
        <v>1414</v>
      </c>
      <c r="C307" s="91" t="s">
        <v>2795</v>
      </c>
      <c r="D307" s="91" t="s">
        <v>2796</v>
      </c>
      <c r="E307" s="91" t="s">
        <v>1332</v>
      </c>
      <c r="F307" s="91" t="s">
        <v>2797</v>
      </c>
      <c r="G307" s="91">
        <v>15</v>
      </c>
      <c r="H307" s="91">
        <v>5</v>
      </c>
      <c r="I307" s="91" t="s">
        <v>2798</v>
      </c>
    </row>
    <row r="308" spans="1:9" s="156" customFormat="1" ht="110.4">
      <c r="A308" s="91" t="s">
        <v>2799</v>
      </c>
      <c r="B308" s="91" t="s">
        <v>1414</v>
      </c>
      <c r="C308" s="91" t="s">
        <v>2800</v>
      </c>
      <c r="D308" s="91" t="s">
        <v>2801</v>
      </c>
      <c r="E308" s="91" t="s">
        <v>2802</v>
      </c>
      <c r="F308" s="91" t="s">
        <v>2803</v>
      </c>
      <c r="G308" s="91">
        <v>15</v>
      </c>
      <c r="H308" s="91">
        <v>5</v>
      </c>
      <c r="I308" s="91" t="s">
        <v>2798</v>
      </c>
    </row>
    <row r="309" spans="1:9" s="156" customFormat="1" ht="110.4">
      <c r="A309" s="91" t="s">
        <v>2799</v>
      </c>
      <c r="B309" s="91" t="s">
        <v>1414</v>
      </c>
      <c r="C309" s="91" t="s">
        <v>2800</v>
      </c>
      <c r="D309" s="91" t="s">
        <v>2804</v>
      </c>
      <c r="E309" s="91" t="s">
        <v>2805</v>
      </c>
      <c r="F309" s="91" t="s">
        <v>2803</v>
      </c>
      <c r="G309" s="91">
        <v>15</v>
      </c>
      <c r="H309" s="91">
        <v>5</v>
      </c>
      <c r="I309" s="91" t="s">
        <v>2798</v>
      </c>
    </row>
    <row r="310" spans="1:9" s="156" customFormat="1" ht="138">
      <c r="A310" s="91" t="s">
        <v>2806</v>
      </c>
      <c r="B310" s="91" t="s">
        <v>1414</v>
      </c>
      <c r="C310" s="91" t="s">
        <v>2807</v>
      </c>
      <c r="D310" s="91" t="s">
        <v>2808</v>
      </c>
      <c r="E310" s="91" t="s">
        <v>2809</v>
      </c>
      <c r="F310" s="91" t="s">
        <v>1314</v>
      </c>
      <c r="G310" s="91">
        <v>50</v>
      </c>
      <c r="H310" s="91">
        <v>8.33</v>
      </c>
      <c r="I310" s="91" t="s">
        <v>1705</v>
      </c>
    </row>
    <row r="311" spans="1:9" s="156" customFormat="1" ht="138">
      <c r="A311" s="91" t="s">
        <v>2810</v>
      </c>
      <c r="B311" s="91" t="s">
        <v>1414</v>
      </c>
      <c r="C311" s="91" t="s">
        <v>2811</v>
      </c>
      <c r="D311" s="91" t="s">
        <v>2812</v>
      </c>
      <c r="E311" s="91" t="s">
        <v>407</v>
      </c>
      <c r="F311" s="91" t="s">
        <v>2813</v>
      </c>
      <c r="G311" s="91">
        <v>50</v>
      </c>
      <c r="H311" s="91">
        <v>8.33</v>
      </c>
      <c r="I311" s="91" t="s">
        <v>1705</v>
      </c>
    </row>
    <row r="312" spans="1:9" s="156" customFormat="1" ht="110.4">
      <c r="A312" s="91" t="s">
        <v>2810</v>
      </c>
      <c r="B312" s="91" t="s">
        <v>1414</v>
      </c>
      <c r="C312" s="91" t="s">
        <v>2811</v>
      </c>
      <c r="D312" s="91" t="s">
        <v>2814</v>
      </c>
      <c r="E312" s="91" t="s">
        <v>413</v>
      </c>
      <c r="F312" s="91" t="s">
        <v>1314</v>
      </c>
      <c r="G312" s="91">
        <v>50</v>
      </c>
      <c r="H312" s="91">
        <v>8.33</v>
      </c>
      <c r="I312" s="91" t="s">
        <v>1705</v>
      </c>
    </row>
    <row r="313" spans="1:9" s="156" customFormat="1" ht="124.2">
      <c r="A313" s="91" t="s">
        <v>2815</v>
      </c>
      <c r="B313" s="91" t="s">
        <v>1414</v>
      </c>
      <c r="C313" s="91" t="s">
        <v>2816</v>
      </c>
      <c r="D313" s="91" t="s">
        <v>2817</v>
      </c>
      <c r="E313" s="91" t="s">
        <v>2818</v>
      </c>
      <c r="F313" s="91" t="s">
        <v>2819</v>
      </c>
      <c r="G313" s="91">
        <v>15</v>
      </c>
      <c r="H313" s="115">
        <v>5</v>
      </c>
      <c r="I313" s="91" t="s">
        <v>1705</v>
      </c>
    </row>
    <row r="314" spans="1:9" s="156" customFormat="1" ht="124.2">
      <c r="A314" s="91" t="s">
        <v>2820</v>
      </c>
      <c r="B314" s="91" t="s">
        <v>1414</v>
      </c>
      <c r="C314" s="91" t="s">
        <v>2451</v>
      </c>
      <c r="D314" s="91" t="s">
        <v>2821</v>
      </c>
      <c r="E314" s="91" t="s">
        <v>2822</v>
      </c>
      <c r="F314" s="91" t="s">
        <v>2823</v>
      </c>
      <c r="G314" s="91">
        <v>15</v>
      </c>
      <c r="H314" s="91">
        <v>3.75</v>
      </c>
      <c r="I314" s="91" t="s">
        <v>2824</v>
      </c>
    </row>
    <row r="315" spans="1:9" s="156" customFormat="1" ht="179.4">
      <c r="A315" s="91" t="s">
        <v>2825</v>
      </c>
      <c r="B315" s="91" t="s">
        <v>1414</v>
      </c>
      <c r="C315" s="91" t="s">
        <v>2826</v>
      </c>
      <c r="D315" s="91" t="s">
        <v>2827</v>
      </c>
      <c r="E315" s="91" t="s">
        <v>2828</v>
      </c>
      <c r="F315" s="91" t="s">
        <v>1314</v>
      </c>
      <c r="G315" s="91">
        <v>50</v>
      </c>
      <c r="H315" s="91">
        <v>50</v>
      </c>
      <c r="I315" s="91" t="s">
        <v>2825</v>
      </c>
    </row>
    <row r="316" spans="1:9" s="156" customFormat="1" ht="151.80000000000001">
      <c r="A316" s="91" t="s">
        <v>2825</v>
      </c>
      <c r="B316" s="91" t="s">
        <v>1414</v>
      </c>
      <c r="C316" s="91" t="s">
        <v>2826</v>
      </c>
      <c r="D316" s="91" t="s">
        <v>2829</v>
      </c>
      <c r="E316" s="91" t="s">
        <v>2830</v>
      </c>
      <c r="F316" s="91" t="s">
        <v>2493</v>
      </c>
      <c r="G316" s="91">
        <v>50</v>
      </c>
      <c r="H316" s="91">
        <v>50</v>
      </c>
      <c r="I316" s="91" t="s">
        <v>2825</v>
      </c>
    </row>
    <row r="317" spans="1:9" s="156" customFormat="1" ht="165.6">
      <c r="A317" s="91" t="s">
        <v>2825</v>
      </c>
      <c r="B317" s="91" t="s">
        <v>1414</v>
      </c>
      <c r="C317" s="91" t="s">
        <v>2826</v>
      </c>
      <c r="D317" s="91" t="s">
        <v>2831</v>
      </c>
      <c r="E317" s="91" t="s">
        <v>1499</v>
      </c>
      <c r="F317" s="91" t="s">
        <v>2493</v>
      </c>
      <c r="G317" s="91">
        <v>50</v>
      </c>
      <c r="H317" s="91">
        <v>50</v>
      </c>
      <c r="I317" s="91" t="s">
        <v>2825</v>
      </c>
    </row>
    <row r="318" spans="1:9" s="156" customFormat="1" ht="82.8">
      <c r="A318" s="91" t="s">
        <v>2825</v>
      </c>
      <c r="B318" s="91" t="s">
        <v>1414</v>
      </c>
      <c r="C318" s="91" t="s">
        <v>2826</v>
      </c>
      <c r="D318" s="91" t="s">
        <v>2832</v>
      </c>
      <c r="E318" s="91" t="s">
        <v>2833</v>
      </c>
      <c r="F318" s="91" t="s">
        <v>2493</v>
      </c>
      <c r="G318" s="91">
        <v>50</v>
      </c>
      <c r="H318" s="91">
        <v>50</v>
      </c>
      <c r="I318" s="91" t="s">
        <v>2825</v>
      </c>
    </row>
    <row r="319" spans="1:9" s="156" customFormat="1" ht="82.8">
      <c r="A319" s="91" t="s">
        <v>2834</v>
      </c>
      <c r="B319" s="91" t="s">
        <v>1414</v>
      </c>
      <c r="C319" s="91" t="s">
        <v>2835</v>
      </c>
      <c r="D319" s="91" t="s">
        <v>2836</v>
      </c>
      <c r="E319" s="91" t="s">
        <v>2837</v>
      </c>
      <c r="F319" s="91" t="s">
        <v>2493</v>
      </c>
      <c r="G319" s="91">
        <v>50</v>
      </c>
      <c r="H319" s="91">
        <v>25</v>
      </c>
      <c r="I319" s="91" t="s">
        <v>2825</v>
      </c>
    </row>
    <row r="320" spans="1:9" s="156" customFormat="1" ht="82.8">
      <c r="A320" s="91" t="s">
        <v>2838</v>
      </c>
      <c r="B320" s="91" t="s">
        <v>1414</v>
      </c>
      <c r="C320" s="91" t="s">
        <v>2839</v>
      </c>
      <c r="D320" s="91" t="s">
        <v>2840</v>
      </c>
      <c r="E320" s="91" t="s">
        <v>2841</v>
      </c>
      <c r="F320" s="91" t="s">
        <v>2493</v>
      </c>
      <c r="G320" s="91">
        <v>50</v>
      </c>
      <c r="H320" s="91">
        <v>12.5</v>
      </c>
      <c r="I320" s="91" t="s">
        <v>2825</v>
      </c>
    </row>
    <row r="321" spans="1:9" s="156" customFormat="1" ht="151.80000000000001">
      <c r="A321" s="91" t="s">
        <v>2825</v>
      </c>
      <c r="B321" s="91" t="s">
        <v>1414</v>
      </c>
      <c r="C321" s="91" t="s">
        <v>2842</v>
      </c>
      <c r="D321" s="91" t="s">
        <v>2829</v>
      </c>
      <c r="E321" s="91" t="s">
        <v>2830</v>
      </c>
      <c r="F321" s="91" t="s">
        <v>2493</v>
      </c>
      <c r="G321" s="91">
        <v>50</v>
      </c>
      <c r="H321" s="91">
        <v>50</v>
      </c>
      <c r="I321" s="91" t="s">
        <v>2825</v>
      </c>
    </row>
    <row r="322" spans="1:9" s="156" customFormat="1" ht="165.6">
      <c r="A322" s="91" t="s">
        <v>2825</v>
      </c>
      <c r="B322" s="91" t="s">
        <v>1414</v>
      </c>
      <c r="C322" s="91" t="s">
        <v>2842</v>
      </c>
      <c r="D322" s="91" t="s">
        <v>2831</v>
      </c>
      <c r="E322" s="91" t="s">
        <v>1499</v>
      </c>
      <c r="F322" s="91" t="s">
        <v>2493</v>
      </c>
      <c r="G322" s="91">
        <v>50</v>
      </c>
      <c r="H322" s="91">
        <v>50</v>
      </c>
      <c r="I322" s="91" t="s">
        <v>2825</v>
      </c>
    </row>
    <row r="323" spans="1:9" s="156" customFormat="1" ht="138">
      <c r="A323" s="91" t="s">
        <v>2825</v>
      </c>
      <c r="B323" s="91" t="s">
        <v>1414</v>
      </c>
      <c r="C323" s="91" t="s">
        <v>2843</v>
      </c>
      <c r="D323" s="91" t="s">
        <v>2844</v>
      </c>
      <c r="E323" s="91" t="s">
        <v>2845</v>
      </c>
      <c r="F323" s="91" t="s">
        <v>2493</v>
      </c>
      <c r="G323" s="91">
        <v>50</v>
      </c>
      <c r="H323" s="91">
        <v>50</v>
      </c>
      <c r="I323" s="91" t="s">
        <v>2825</v>
      </c>
    </row>
    <row r="324" spans="1:9" s="156" customFormat="1" ht="179.4">
      <c r="A324" s="91" t="s">
        <v>2846</v>
      </c>
      <c r="B324" s="91" t="s">
        <v>1414</v>
      </c>
      <c r="C324" s="91" t="s">
        <v>2847</v>
      </c>
      <c r="D324" s="91" t="s">
        <v>2848</v>
      </c>
      <c r="E324" s="91" t="s">
        <v>2849</v>
      </c>
      <c r="F324" s="91" t="s">
        <v>261</v>
      </c>
      <c r="G324" s="91">
        <v>50</v>
      </c>
      <c r="H324" s="91">
        <v>25</v>
      </c>
      <c r="I324" s="91" t="s">
        <v>2825</v>
      </c>
    </row>
    <row r="325" spans="1:9" s="156" customFormat="1" ht="193.2">
      <c r="A325" s="91" t="s">
        <v>1717</v>
      </c>
      <c r="B325" s="91" t="s">
        <v>1414</v>
      </c>
      <c r="C325" s="91" t="s">
        <v>2843</v>
      </c>
      <c r="D325" s="91" t="s">
        <v>2850</v>
      </c>
      <c r="E325" s="91" t="s">
        <v>2851</v>
      </c>
      <c r="F325" s="91" t="s">
        <v>1314</v>
      </c>
      <c r="G325" s="91">
        <v>50</v>
      </c>
      <c r="H325" s="91">
        <v>50</v>
      </c>
      <c r="I325" s="91" t="s">
        <v>2825</v>
      </c>
    </row>
    <row r="326" spans="1:9" s="156" customFormat="1" ht="138">
      <c r="A326" s="91" t="s">
        <v>1717</v>
      </c>
      <c r="B326" s="91" t="s">
        <v>1414</v>
      </c>
      <c r="C326" s="91" t="s">
        <v>2843</v>
      </c>
      <c r="D326" s="91" t="s">
        <v>2852</v>
      </c>
      <c r="E326" s="91" t="s">
        <v>2853</v>
      </c>
      <c r="F326" s="91" t="s">
        <v>1314</v>
      </c>
      <c r="G326" s="91">
        <v>50</v>
      </c>
      <c r="H326" s="91">
        <v>50</v>
      </c>
      <c r="I326" s="91" t="s">
        <v>2825</v>
      </c>
    </row>
    <row r="327" spans="1:9" s="156" customFormat="1" ht="96.6">
      <c r="A327" s="91" t="s">
        <v>2825</v>
      </c>
      <c r="B327" s="91" t="s">
        <v>1414</v>
      </c>
      <c r="C327" s="91" t="s">
        <v>2843</v>
      </c>
      <c r="D327" s="91" t="s">
        <v>2854</v>
      </c>
      <c r="E327" s="91" t="s">
        <v>2841</v>
      </c>
      <c r="F327" s="91" t="s">
        <v>2493</v>
      </c>
      <c r="G327" s="91">
        <v>50</v>
      </c>
      <c r="H327" s="91">
        <v>50</v>
      </c>
      <c r="I327" s="91" t="s">
        <v>2825</v>
      </c>
    </row>
    <row r="328" spans="1:9" s="156" customFormat="1" ht="110.4">
      <c r="A328" s="91" t="s">
        <v>2855</v>
      </c>
      <c r="B328" s="91" t="s">
        <v>1414</v>
      </c>
      <c r="C328" s="91" t="s">
        <v>2856</v>
      </c>
      <c r="D328" s="91" t="s">
        <v>2857</v>
      </c>
      <c r="E328" s="91" t="s">
        <v>2858</v>
      </c>
      <c r="F328" s="91" t="s">
        <v>2859</v>
      </c>
      <c r="G328" s="91">
        <v>15</v>
      </c>
      <c r="H328" s="91">
        <v>3</v>
      </c>
      <c r="I328" s="91" t="s">
        <v>2825</v>
      </c>
    </row>
    <row r="329" spans="1:9" s="156" customFormat="1" ht="179.4">
      <c r="A329" s="91" t="s">
        <v>2855</v>
      </c>
      <c r="B329" s="91" t="s">
        <v>1414</v>
      </c>
      <c r="C329" s="91" t="s">
        <v>2856</v>
      </c>
      <c r="D329" s="91" t="s">
        <v>2860</v>
      </c>
      <c r="E329" s="91" t="s">
        <v>2861</v>
      </c>
      <c r="F329" s="91" t="s">
        <v>2859</v>
      </c>
      <c r="G329" s="91">
        <v>15</v>
      </c>
      <c r="H329" s="91">
        <v>3</v>
      </c>
      <c r="I329" s="91" t="s">
        <v>2825</v>
      </c>
    </row>
    <row r="330" spans="1:9" s="156" customFormat="1" ht="248.4">
      <c r="A330" s="91" t="s">
        <v>2855</v>
      </c>
      <c r="B330" s="91" t="s">
        <v>1414</v>
      </c>
      <c r="C330" s="91" t="s">
        <v>2856</v>
      </c>
      <c r="D330" s="91" t="s">
        <v>2862</v>
      </c>
      <c r="E330" s="91" t="s">
        <v>2863</v>
      </c>
      <c r="F330" s="91" t="s">
        <v>2493</v>
      </c>
      <c r="G330" s="91">
        <v>50</v>
      </c>
      <c r="H330" s="91">
        <v>10</v>
      </c>
      <c r="I330" s="91" t="s">
        <v>2825</v>
      </c>
    </row>
    <row r="331" spans="1:9" s="156" customFormat="1" ht="124.2">
      <c r="A331" s="91" t="s">
        <v>2864</v>
      </c>
      <c r="B331" s="91" t="s">
        <v>1414</v>
      </c>
      <c r="C331" s="91" t="s">
        <v>2865</v>
      </c>
      <c r="D331" s="91" t="s">
        <v>2866</v>
      </c>
      <c r="E331" s="91" t="s">
        <v>2867</v>
      </c>
      <c r="F331" s="91" t="s">
        <v>2859</v>
      </c>
      <c r="G331" s="91">
        <v>15</v>
      </c>
      <c r="H331" s="91">
        <v>5</v>
      </c>
      <c r="I331" s="91" t="s">
        <v>2825</v>
      </c>
    </row>
    <row r="332" spans="1:9" s="156" customFormat="1" ht="124.2">
      <c r="A332" s="91" t="s">
        <v>2864</v>
      </c>
      <c r="B332" s="91" t="s">
        <v>1414</v>
      </c>
      <c r="C332" s="91" t="s">
        <v>2865</v>
      </c>
      <c r="D332" s="91" t="s">
        <v>2868</v>
      </c>
      <c r="E332" s="91" t="s">
        <v>2869</v>
      </c>
      <c r="F332" s="91" t="s">
        <v>2859</v>
      </c>
      <c r="G332" s="91">
        <v>15</v>
      </c>
      <c r="H332" s="91">
        <v>5</v>
      </c>
      <c r="I332" s="91" t="s">
        <v>2825</v>
      </c>
    </row>
    <row r="333" spans="1:9" s="156" customFormat="1" ht="276">
      <c r="A333" s="91" t="s">
        <v>2870</v>
      </c>
      <c r="B333" s="91" t="s">
        <v>1414</v>
      </c>
      <c r="C333" s="91" t="s">
        <v>2871</v>
      </c>
      <c r="D333" s="91" t="s">
        <v>2872</v>
      </c>
      <c r="E333" s="91" t="s">
        <v>2873</v>
      </c>
      <c r="F333" s="91" t="s">
        <v>1314</v>
      </c>
      <c r="G333" s="91">
        <v>50</v>
      </c>
      <c r="H333" s="91">
        <v>0</v>
      </c>
      <c r="I333" s="91" t="s">
        <v>2825</v>
      </c>
    </row>
    <row r="334" spans="1:9" s="156" customFormat="1" ht="110.4">
      <c r="A334" s="91" t="s">
        <v>2874</v>
      </c>
      <c r="B334" s="91" t="s">
        <v>1414</v>
      </c>
      <c r="C334" s="91" t="s">
        <v>2875</v>
      </c>
      <c r="D334" s="91" t="s">
        <v>2876</v>
      </c>
      <c r="E334" s="91" t="s">
        <v>2877</v>
      </c>
      <c r="F334" s="91" t="s">
        <v>2493</v>
      </c>
      <c r="G334" s="91">
        <v>50</v>
      </c>
      <c r="H334" s="91">
        <v>0</v>
      </c>
      <c r="I334" s="91" t="s">
        <v>2825</v>
      </c>
    </row>
    <row r="335" spans="1:9" s="156" customFormat="1" ht="234.6">
      <c r="A335" s="91" t="s">
        <v>2864</v>
      </c>
      <c r="B335" s="91" t="s">
        <v>1414</v>
      </c>
      <c r="C335" s="91" t="s">
        <v>2865</v>
      </c>
      <c r="D335" s="91" t="s">
        <v>2878</v>
      </c>
      <c r="E335" s="91" t="s">
        <v>2879</v>
      </c>
      <c r="F335" s="91" t="s">
        <v>2859</v>
      </c>
      <c r="G335" s="91">
        <v>15</v>
      </c>
      <c r="H335" s="91">
        <v>5</v>
      </c>
      <c r="I335" s="91" t="s">
        <v>2825</v>
      </c>
    </row>
    <row r="336" spans="1:9" s="156" customFormat="1" ht="138">
      <c r="A336" s="91" t="s">
        <v>2880</v>
      </c>
      <c r="B336" s="91" t="s">
        <v>1433</v>
      </c>
      <c r="C336" s="91" t="s">
        <v>2881</v>
      </c>
      <c r="D336" s="91" t="s">
        <v>2882</v>
      </c>
      <c r="E336" s="91" t="s">
        <v>2883</v>
      </c>
      <c r="F336" s="91" t="s">
        <v>326</v>
      </c>
      <c r="G336" s="91">
        <v>15</v>
      </c>
      <c r="H336" s="91">
        <v>7.5</v>
      </c>
      <c r="I336" s="91" t="s">
        <v>2884</v>
      </c>
    </row>
    <row r="337" spans="1:9" s="156" customFormat="1" ht="82.8">
      <c r="A337" s="91" t="s">
        <v>2885</v>
      </c>
      <c r="B337" s="91" t="s">
        <v>1433</v>
      </c>
      <c r="C337" s="91" t="s">
        <v>2886</v>
      </c>
      <c r="D337" s="91" t="s">
        <v>2887</v>
      </c>
      <c r="E337" s="91" t="s">
        <v>2888</v>
      </c>
      <c r="F337" s="91" t="s">
        <v>326</v>
      </c>
      <c r="G337" s="91">
        <v>15</v>
      </c>
      <c r="H337" s="91">
        <v>5</v>
      </c>
      <c r="I337" s="91" t="s">
        <v>2884</v>
      </c>
    </row>
    <row r="338" spans="1:9" s="156" customFormat="1" ht="151.80000000000001">
      <c r="A338" s="91" t="s">
        <v>2885</v>
      </c>
      <c r="B338" s="91" t="s">
        <v>1433</v>
      </c>
      <c r="C338" s="91" t="s">
        <v>2886</v>
      </c>
      <c r="D338" s="91" t="s">
        <v>2889</v>
      </c>
      <c r="E338" s="91" t="s">
        <v>2890</v>
      </c>
      <c r="F338" s="91" t="s">
        <v>326</v>
      </c>
      <c r="G338" s="91">
        <v>15</v>
      </c>
      <c r="H338" s="91">
        <v>5</v>
      </c>
      <c r="I338" s="91" t="s">
        <v>2884</v>
      </c>
    </row>
    <row r="339" spans="1:9" s="156" customFormat="1" ht="138">
      <c r="A339" s="91" t="s">
        <v>2885</v>
      </c>
      <c r="B339" s="91" t="s">
        <v>1433</v>
      </c>
      <c r="C339" s="91" t="s">
        <v>2886</v>
      </c>
      <c r="D339" s="91" t="s">
        <v>2891</v>
      </c>
      <c r="E339" s="91" t="s">
        <v>2892</v>
      </c>
      <c r="F339" s="91" t="s">
        <v>326</v>
      </c>
      <c r="G339" s="91">
        <v>15</v>
      </c>
      <c r="H339" s="91">
        <v>5</v>
      </c>
      <c r="I339" s="91" t="s">
        <v>2884</v>
      </c>
    </row>
    <row r="340" spans="1:9" s="156" customFormat="1" ht="82.8">
      <c r="A340" s="91" t="s">
        <v>2893</v>
      </c>
      <c r="B340" s="91" t="s">
        <v>1433</v>
      </c>
      <c r="C340" s="91" t="s">
        <v>2894</v>
      </c>
      <c r="D340" s="91" t="s">
        <v>2895</v>
      </c>
      <c r="E340" s="91" t="s">
        <v>2896</v>
      </c>
      <c r="F340" s="91" t="s">
        <v>326</v>
      </c>
      <c r="G340" s="91">
        <v>15</v>
      </c>
      <c r="H340" s="91">
        <v>5</v>
      </c>
      <c r="I340" s="91" t="s">
        <v>2884</v>
      </c>
    </row>
    <row r="341" spans="1:9" s="156" customFormat="1" ht="55.2">
      <c r="A341" s="91" t="s">
        <v>2897</v>
      </c>
      <c r="B341" s="91" t="s">
        <v>1433</v>
      </c>
      <c r="C341" s="91" t="s">
        <v>2898</v>
      </c>
      <c r="D341" s="91" t="s">
        <v>2899</v>
      </c>
      <c r="E341" s="91" t="s">
        <v>2900</v>
      </c>
      <c r="F341" s="91" t="s">
        <v>326</v>
      </c>
      <c r="G341" s="91">
        <v>15</v>
      </c>
      <c r="H341" s="91">
        <v>7.5</v>
      </c>
      <c r="I341" s="91" t="s">
        <v>2884</v>
      </c>
    </row>
    <row r="342" spans="1:9" s="156" customFormat="1" ht="69">
      <c r="A342" s="91" t="s">
        <v>2901</v>
      </c>
      <c r="B342" s="91" t="s">
        <v>1433</v>
      </c>
      <c r="C342" s="91" t="s">
        <v>1290</v>
      </c>
      <c r="D342" s="91" t="s">
        <v>2902</v>
      </c>
      <c r="E342" s="91" t="s">
        <v>2903</v>
      </c>
      <c r="F342" s="91" t="s">
        <v>261</v>
      </c>
      <c r="G342" s="91">
        <v>50</v>
      </c>
      <c r="H342" s="91">
        <v>8.33</v>
      </c>
      <c r="I342" s="91" t="s">
        <v>2884</v>
      </c>
    </row>
    <row r="343" spans="1:9" s="156" customFormat="1" ht="69">
      <c r="A343" s="91" t="s">
        <v>2904</v>
      </c>
      <c r="B343" s="91" t="s">
        <v>1433</v>
      </c>
      <c r="C343" s="91" t="s">
        <v>1290</v>
      </c>
      <c r="D343" s="91" t="s">
        <v>2905</v>
      </c>
      <c r="E343" s="91" t="s">
        <v>2906</v>
      </c>
      <c r="F343" s="91" t="s">
        <v>261</v>
      </c>
      <c r="G343" s="91">
        <v>50</v>
      </c>
      <c r="H343" s="91">
        <v>8.33</v>
      </c>
      <c r="I343" s="91" t="s">
        <v>2884</v>
      </c>
    </row>
    <row r="344" spans="1:9" s="156" customFormat="1" ht="69">
      <c r="A344" s="91" t="s">
        <v>2904</v>
      </c>
      <c r="B344" s="91" t="s">
        <v>1433</v>
      </c>
      <c r="C344" s="91" t="s">
        <v>1290</v>
      </c>
      <c r="D344" s="91" t="s">
        <v>2907</v>
      </c>
      <c r="E344" s="91" t="s">
        <v>2906</v>
      </c>
      <c r="F344" s="91" t="s">
        <v>261</v>
      </c>
      <c r="G344" s="91">
        <v>50</v>
      </c>
      <c r="H344" s="91">
        <v>8.33</v>
      </c>
      <c r="I344" s="91" t="s">
        <v>2884</v>
      </c>
    </row>
    <row r="345" spans="1:9" s="156" customFormat="1" ht="69">
      <c r="A345" s="91" t="s">
        <v>2908</v>
      </c>
      <c r="B345" s="91" t="s">
        <v>1433</v>
      </c>
      <c r="C345" s="91" t="s">
        <v>2909</v>
      </c>
      <c r="D345" s="91" t="s">
        <v>2910</v>
      </c>
      <c r="E345" s="91" t="s">
        <v>2903</v>
      </c>
      <c r="F345" s="91" t="s">
        <v>261</v>
      </c>
      <c r="G345" s="91">
        <v>50</v>
      </c>
      <c r="H345" s="91">
        <v>8.33</v>
      </c>
      <c r="I345" s="91" t="s">
        <v>2884</v>
      </c>
    </row>
    <row r="346" spans="1:9" s="156" customFormat="1" ht="69">
      <c r="A346" s="91" t="s">
        <v>2908</v>
      </c>
      <c r="B346" s="91" t="s">
        <v>1433</v>
      </c>
      <c r="C346" s="91" t="s">
        <v>2909</v>
      </c>
      <c r="D346" s="91" t="s">
        <v>2911</v>
      </c>
      <c r="E346" s="91" t="s">
        <v>2912</v>
      </c>
      <c r="F346" s="91" t="s">
        <v>261</v>
      </c>
      <c r="G346" s="91">
        <v>50</v>
      </c>
      <c r="H346" s="91">
        <v>8.33</v>
      </c>
      <c r="I346" s="91" t="s">
        <v>2884</v>
      </c>
    </row>
    <row r="347" spans="1:9" s="156" customFormat="1" ht="165.6">
      <c r="A347" s="91" t="s">
        <v>1478</v>
      </c>
      <c r="B347" s="91" t="s">
        <v>1414</v>
      </c>
      <c r="C347" s="91" t="s">
        <v>2913</v>
      </c>
      <c r="D347" s="91" t="s">
        <v>2914</v>
      </c>
      <c r="E347" s="91" t="s">
        <v>2915</v>
      </c>
      <c r="F347" s="91" t="s">
        <v>389</v>
      </c>
      <c r="G347" s="91">
        <v>50</v>
      </c>
      <c r="H347" s="115">
        <v>5.55</v>
      </c>
      <c r="I347" s="91" t="s">
        <v>1476</v>
      </c>
    </row>
    <row r="348" spans="1:9" s="156" customFormat="1" ht="179.4">
      <c r="A348" s="91" t="s">
        <v>2916</v>
      </c>
      <c r="B348" s="91" t="s">
        <v>1414</v>
      </c>
      <c r="C348" s="91" t="s">
        <v>2917</v>
      </c>
      <c r="D348" s="91" t="s">
        <v>2918</v>
      </c>
      <c r="E348" s="91" t="s">
        <v>2919</v>
      </c>
      <c r="F348" s="91" t="s">
        <v>2920</v>
      </c>
      <c r="G348" s="91">
        <v>15</v>
      </c>
      <c r="H348" s="91">
        <v>15</v>
      </c>
      <c r="I348" s="91" t="s">
        <v>1476</v>
      </c>
    </row>
    <row r="349" spans="1:9" s="156" customFormat="1" ht="112.2">
      <c r="A349" s="91" t="s">
        <v>2921</v>
      </c>
      <c r="B349" s="91" t="s">
        <v>1414</v>
      </c>
      <c r="C349" s="91" t="s">
        <v>2922</v>
      </c>
      <c r="D349" s="91" t="s">
        <v>2918</v>
      </c>
      <c r="E349" s="91" t="s">
        <v>2919</v>
      </c>
      <c r="F349" s="91" t="s">
        <v>2920</v>
      </c>
      <c r="G349" s="91">
        <v>15</v>
      </c>
      <c r="H349" s="91">
        <v>7.5</v>
      </c>
      <c r="I349" s="91" t="s">
        <v>1476</v>
      </c>
    </row>
    <row r="350" spans="1:9" s="156" customFormat="1" ht="138">
      <c r="A350" s="91" t="s">
        <v>2923</v>
      </c>
      <c r="B350" s="91" t="s">
        <v>1414</v>
      </c>
      <c r="C350" s="91" t="s">
        <v>2924</v>
      </c>
      <c r="D350" s="91" t="s">
        <v>2918</v>
      </c>
      <c r="E350" s="91" t="s">
        <v>2919</v>
      </c>
      <c r="F350" s="91" t="s">
        <v>2920</v>
      </c>
      <c r="G350" s="91">
        <v>15</v>
      </c>
      <c r="H350" s="91">
        <v>7.5</v>
      </c>
      <c r="I350" s="91" t="s">
        <v>1476</v>
      </c>
    </row>
    <row r="351" spans="1:9" s="156" customFormat="1" ht="124.2">
      <c r="A351" s="91" t="s">
        <v>2925</v>
      </c>
      <c r="B351" s="91" t="s">
        <v>1414</v>
      </c>
      <c r="C351" s="91" t="s">
        <v>2926</v>
      </c>
      <c r="D351" s="91" t="s">
        <v>2918</v>
      </c>
      <c r="E351" s="91" t="s">
        <v>2919</v>
      </c>
      <c r="F351" s="91" t="s">
        <v>2920</v>
      </c>
      <c r="G351" s="91">
        <v>15</v>
      </c>
      <c r="H351" s="91">
        <v>7.5</v>
      </c>
      <c r="I351" s="91" t="s">
        <v>1476</v>
      </c>
    </row>
    <row r="352" spans="1:9" s="156" customFormat="1" ht="193.2">
      <c r="A352" s="91" t="s">
        <v>2927</v>
      </c>
      <c r="B352" s="91" t="s">
        <v>1414</v>
      </c>
      <c r="C352" s="91" t="s">
        <v>2928</v>
      </c>
      <c r="D352" s="91" t="s">
        <v>2918</v>
      </c>
      <c r="E352" s="91" t="s">
        <v>2919</v>
      </c>
      <c r="F352" s="91" t="s">
        <v>2920</v>
      </c>
      <c r="G352" s="91">
        <v>15</v>
      </c>
      <c r="H352" s="91">
        <v>3.75</v>
      </c>
      <c r="I352" s="91" t="s">
        <v>1476</v>
      </c>
    </row>
    <row r="353" spans="1:9" s="156" customFormat="1" ht="96.6">
      <c r="A353" s="91" t="s">
        <v>2929</v>
      </c>
      <c r="B353" s="91" t="s">
        <v>1414</v>
      </c>
      <c r="C353" s="91" t="s">
        <v>2930</v>
      </c>
      <c r="D353" s="91" t="s">
        <v>2918</v>
      </c>
      <c r="E353" s="91" t="s">
        <v>2919</v>
      </c>
      <c r="F353" s="91" t="s">
        <v>2920</v>
      </c>
      <c r="G353" s="91">
        <v>15</v>
      </c>
      <c r="H353" s="91">
        <v>7.5</v>
      </c>
      <c r="I353" s="91" t="s">
        <v>1476</v>
      </c>
    </row>
    <row r="354" spans="1:9" s="156" customFormat="1" ht="234.6">
      <c r="A354" s="91" t="s">
        <v>2931</v>
      </c>
      <c r="B354" s="91" t="s">
        <v>1414</v>
      </c>
      <c r="C354" s="91" t="s">
        <v>2932</v>
      </c>
      <c r="D354" s="91" t="s">
        <v>2933</v>
      </c>
      <c r="E354" s="91" t="s">
        <v>2934</v>
      </c>
      <c r="F354" s="91" t="s">
        <v>326</v>
      </c>
      <c r="G354" s="91">
        <v>15</v>
      </c>
      <c r="H354" s="91">
        <v>15</v>
      </c>
      <c r="I354" s="91" t="s">
        <v>2935</v>
      </c>
    </row>
    <row r="355" spans="1:9" s="156" customFormat="1" ht="151.80000000000001">
      <c r="A355" s="91" t="s">
        <v>2931</v>
      </c>
      <c r="B355" s="91" t="s">
        <v>1414</v>
      </c>
      <c r="C355" s="91" t="s">
        <v>2932</v>
      </c>
      <c r="D355" s="91" t="s">
        <v>2936</v>
      </c>
      <c r="E355" s="91" t="s">
        <v>2937</v>
      </c>
      <c r="F355" s="91" t="s">
        <v>2493</v>
      </c>
      <c r="G355" s="91">
        <v>50</v>
      </c>
      <c r="H355" s="91">
        <v>50</v>
      </c>
      <c r="I355" s="91" t="s">
        <v>2935</v>
      </c>
    </row>
    <row r="356" spans="1:9" s="156" customFormat="1" ht="110.4">
      <c r="A356" s="91" t="s">
        <v>2938</v>
      </c>
      <c r="B356" s="91" t="s">
        <v>1414</v>
      </c>
      <c r="C356" s="91" t="s">
        <v>2939</v>
      </c>
      <c r="D356" s="91" t="s">
        <v>2940</v>
      </c>
      <c r="E356" s="91" t="s">
        <v>2941</v>
      </c>
      <c r="F356" s="91" t="s">
        <v>326</v>
      </c>
      <c r="G356" s="91">
        <v>15</v>
      </c>
      <c r="H356" s="91">
        <v>5</v>
      </c>
      <c r="I356" s="91" t="s">
        <v>2935</v>
      </c>
    </row>
    <row r="357" spans="1:9" s="156" customFormat="1" ht="124.2">
      <c r="A357" s="91" t="s">
        <v>2942</v>
      </c>
      <c r="B357" s="91" t="s">
        <v>1414</v>
      </c>
      <c r="C357" s="91" t="s">
        <v>2943</v>
      </c>
      <c r="D357" s="91" t="s">
        <v>2944</v>
      </c>
      <c r="E357" s="91" t="s">
        <v>2945</v>
      </c>
      <c r="F357" s="91" t="s">
        <v>326</v>
      </c>
      <c r="G357" s="91">
        <v>15</v>
      </c>
      <c r="H357" s="91">
        <v>3</v>
      </c>
      <c r="I357" s="91" t="s">
        <v>2935</v>
      </c>
    </row>
    <row r="358" spans="1:9" s="156" customFormat="1" ht="82.8">
      <c r="A358" s="91" t="s">
        <v>2946</v>
      </c>
      <c r="B358" s="91" t="s">
        <v>1414</v>
      </c>
      <c r="C358" s="91" t="s">
        <v>2947</v>
      </c>
      <c r="D358" s="91" t="s">
        <v>2948</v>
      </c>
      <c r="E358" s="91" t="s">
        <v>2949</v>
      </c>
      <c r="F358" s="91" t="s">
        <v>326</v>
      </c>
      <c r="G358" s="91">
        <v>15</v>
      </c>
      <c r="H358" s="91">
        <v>5</v>
      </c>
      <c r="I358" s="91" t="s">
        <v>2935</v>
      </c>
    </row>
    <row r="359" spans="1:9" s="156" customFormat="1" ht="110.4">
      <c r="A359" s="91" t="s">
        <v>2950</v>
      </c>
      <c r="B359" s="91" t="s">
        <v>1414</v>
      </c>
      <c r="C359" s="91" t="s">
        <v>2951</v>
      </c>
      <c r="D359" s="91" t="s">
        <v>2952</v>
      </c>
      <c r="E359" s="91" t="s">
        <v>2953</v>
      </c>
      <c r="F359" s="91"/>
      <c r="G359" s="91">
        <v>15</v>
      </c>
      <c r="H359" s="91">
        <v>7.5</v>
      </c>
      <c r="I359" s="91" t="s">
        <v>1483</v>
      </c>
    </row>
    <row r="360" spans="1:9" s="156" customFormat="1" ht="110.4">
      <c r="A360" s="91" t="s">
        <v>2954</v>
      </c>
      <c r="B360" s="91" t="s">
        <v>1414</v>
      </c>
      <c r="C360" s="91" t="s">
        <v>1303</v>
      </c>
      <c r="D360" s="91" t="s">
        <v>2955</v>
      </c>
      <c r="E360" s="91" t="s">
        <v>2956</v>
      </c>
      <c r="F360" s="91" t="s">
        <v>389</v>
      </c>
      <c r="G360" s="91">
        <v>50</v>
      </c>
      <c r="H360" s="91">
        <v>16.670000000000002</v>
      </c>
      <c r="I360" s="91" t="s">
        <v>1483</v>
      </c>
    </row>
    <row r="361" spans="1:9" s="156" customFormat="1" ht="110.4">
      <c r="A361" s="91" t="s">
        <v>2954</v>
      </c>
      <c r="B361" s="91" t="s">
        <v>1414</v>
      </c>
      <c r="C361" s="91" t="s">
        <v>1303</v>
      </c>
      <c r="D361" s="91" t="s">
        <v>2957</v>
      </c>
      <c r="E361" s="91" t="s">
        <v>2958</v>
      </c>
      <c r="F361" s="91"/>
      <c r="G361" s="91">
        <v>15</v>
      </c>
      <c r="H361" s="91">
        <v>5</v>
      </c>
      <c r="I361" s="91" t="s">
        <v>1483</v>
      </c>
    </row>
    <row r="362" spans="1:9" s="156" customFormat="1" ht="96.6">
      <c r="A362" s="91" t="s">
        <v>2959</v>
      </c>
      <c r="B362" s="91" t="s">
        <v>1414</v>
      </c>
      <c r="C362" s="91" t="s">
        <v>2960</v>
      </c>
      <c r="D362" s="91" t="s">
        <v>2961</v>
      </c>
      <c r="E362" s="91" t="s">
        <v>2962</v>
      </c>
      <c r="F362" s="91"/>
      <c r="G362" s="91">
        <v>15</v>
      </c>
      <c r="H362" s="91">
        <v>5</v>
      </c>
      <c r="I362" s="91" t="s">
        <v>1483</v>
      </c>
    </row>
    <row r="363" spans="1:9" s="156" customFormat="1" ht="151.80000000000001">
      <c r="A363" s="91" t="s">
        <v>2445</v>
      </c>
      <c r="B363" s="91" t="s">
        <v>1414</v>
      </c>
      <c r="C363" s="91" t="s">
        <v>2446</v>
      </c>
      <c r="D363" s="91" t="s">
        <v>2447</v>
      </c>
      <c r="E363" s="91" t="s">
        <v>2448</v>
      </c>
      <c r="F363" s="91"/>
      <c r="G363" s="91">
        <v>15</v>
      </c>
      <c r="H363" s="91">
        <v>3.75</v>
      </c>
      <c r="I363" s="91" t="s">
        <v>1483</v>
      </c>
    </row>
    <row r="364" spans="1:9" s="156" customFormat="1" ht="124.2">
      <c r="A364" s="91" t="s">
        <v>2963</v>
      </c>
      <c r="B364" s="91"/>
      <c r="C364" s="91" t="s">
        <v>2964</v>
      </c>
      <c r="D364" s="91" t="s">
        <v>2965</v>
      </c>
      <c r="E364" s="91" t="s">
        <v>2966</v>
      </c>
      <c r="F364" s="91" t="s">
        <v>261</v>
      </c>
      <c r="G364" s="91">
        <v>50</v>
      </c>
      <c r="H364" s="91">
        <v>25</v>
      </c>
      <c r="I364" s="91" t="s">
        <v>1483</v>
      </c>
    </row>
    <row r="365" spans="1:9" s="156" customFormat="1" ht="207">
      <c r="A365" s="91" t="s">
        <v>2967</v>
      </c>
      <c r="B365" s="91" t="s">
        <v>1414</v>
      </c>
      <c r="C365" s="91" t="s">
        <v>2656</v>
      </c>
      <c r="D365" s="91" t="s">
        <v>2968</v>
      </c>
      <c r="E365" s="91" t="s">
        <v>2969</v>
      </c>
      <c r="F365" s="91" t="s">
        <v>389</v>
      </c>
      <c r="G365" s="91">
        <v>50</v>
      </c>
      <c r="H365" s="91">
        <v>12.5</v>
      </c>
      <c r="I365" s="91" t="s">
        <v>2206</v>
      </c>
    </row>
    <row r="366" spans="1:9" s="156" customFormat="1" ht="207">
      <c r="A366" s="91" t="s">
        <v>2967</v>
      </c>
      <c r="B366" s="91" t="s">
        <v>1414</v>
      </c>
      <c r="C366" s="91" t="s">
        <v>2656</v>
      </c>
      <c r="D366" s="91" t="s">
        <v>2970</v>
      </c>
      <c r="E366" s="91" t="s">
        <v>1455</v>
      </c>
      <c r="F366" s="91" t="s">
        <v>389</v>
      </c>
      <c r="G366" s="91">
        <v>50</v>
      </c>
      <c r="H366" s="91">
        <v>12.5</v>
      </c>
      <c r="I366" s="91" t="s">
        <v>2206</v>
      </c>
    </row>
    <row r="367" spans="1:9" s="156" customFormat="1" ht="138">
      <c r="A367" s="91" t="s">
        <v>2967</v>
      </c>
      <c r="B367" s="91" t="s">
        <v>1414</v>
      </c>
      <c r="C367" s="91" t="s">
        <v>2656</v>
      </c>
      <c r="D367" s="91" t="s">
        <v>2971</v>
      </c>
      <c r="E367" s="91" t="s">
        <v>2972</v>
      </c>
      <c r="F367" s="91" t="s">
        <v>389</v>
      </c>
      <c r="G367" s="91">
        <v>50</v>
      </c>
      <c r="H367" s="91">
        <v>12.5</v>
      </c>
      <c r="I367" s="91" t="s">
        <v>2206</v>
      </c>
    </row>
    <row r="368" spans="1:9" s="156" customFormat="1" ht="151.80000000000001">
      <c r="A368" s="91" t="s">
        <v>2973</v>
      </c>
      <c r="B368" s="91" t="s">
        <v>1414</v>
      </c>
      <c r="C368" s="91" t="s">
        <v>2974</v>
      </c>
      <c r="D368" s="91" t="s">
        <v>2975</v>
      </c>
      <c r="E368" s="91" t="s">
        <v>2976</v>
      </c>
      <c r="F368" s="91" t="s">
        <v>1314</v>
      </c>
      <c r="G368" s="91">
        <v>50</v>
      </c>
      <c r="H368" s="91">
        <v>12.5</v>
      </c>
      <c r="I368" s="91" t="s">
        <v>2206</v>
      </c>
    </row>
    <row r="369" spans="1:9" s="156" customFormat="1" ht="138">
      <c r="A369" s="91" t="s">
        <v>2973</v>
      </c>
      <c r="B369" s="91" t="s">
        <v>1414</v>
      </c>
      <c r="C369" s="91" t="s">
        <v>2974</v>
      </c>
      <c r="D369" s="91" t="s">
        <v>2977</v>
      </c>
      <c r="E369" s="91" t="s">
        <v>2978</v>
      </c>
      <c r="F369" s="91" t="s">
        <v>1314</v>
      </c>
      <c r="G369" s="91">
        <v>50</v>
      </c>
      <c r="H369" s="91">
        <v>12.5</v>
      </c>
      <c r="I369" s="91" t="s">
        <v>2206</v>
      </c>
    </row>
    <row r="370" spans="1:9" s="156" customFormat="1" ht="138">
      <c r="A370" s="91" t="s">
        <v>2973</v>
      </c>
      <c r="B370" s="91" t="s">
        <v>1414</v>
      </c>
      <c r="C370" s="91" t="s">
        <v>2974</v>
      </c>
      <c r="D370" s="91" t="s">
        <v>2979</v>
      </c>
      <c r="E370" s="91" t="s">
        <v>2980</v>
      </c>
      <c r="F370" s="91" t="s">
        <v>1314</v>
      </c>
      <c r="G370" s="91">
        <v>50</v>
      </c>
      <c r="H370" s="91">
        <v>12.5</v>
      </c>
      <c r="I370" s="91" t="s">
        <v>2206</v>
      </c>
    </row>
    <row r="371" spans="1:9" s="156" customFormat="1" ht="409.6">
      <c r="A371" s="91" t="s">
        <v>2981</v>
      </c>
      <c r="B371" s="91" t="s">
        <v>1414</v>
      </c>
      <c r="C371" s="91" t="s">
        <v>2982</v>
      </c>
      <c r="D371" s="91" t="s">
        <v>2983</v>
      </c>
      <c r="E371" s="91" t="s">
        <v>2984</v>
      </c>
      <c r="F371" s="91" t="s">
        <v>389</v>
      </c>
      <c r="G371" s="91">
        <v>50</v>
      </c>
      <c r="H371" s="91">
        <v>12.5</v>
      </c>
      <c r="I371" s="91" t="s">
        <v>1607</v>
      </c>
    </row>
    <row r="372" spans="1:9" s="156" customFormat="1" ht="220.8">
      <c r="A372" s="91" t="s">
        <v>2981</v>
      </c>
      <c r="B372" s="91" t="s">
        <v>1414</v>
      </c>
      <c r="C372" s="91" t="s">
        <v>2982</v>
      </c>
      <c r="D372" s="91" t="s">
        <v>2985</v>
      </c>
      <c r="E372" s="91" t="s">
        <v>2986</v>
      </c>
      <c r="F372" s="91" t="s">
        <v>389</v>
      </c>
      <c r="G372" s="91">
        <v>50</v>
      </c>
      <c r="H372" s="91">
        <v>12.5</v>
      </c>
      <c r="I372" s="91" t="s">
        <v>1607</v>
      </c>
    </row>
    <row r="373" spans="1:9" s="156" customFormat="1" ht="138">
      <c r="A373" s="91" t="s">
        <v>2987</v>
      </c>
      <c r="B373" s="91" t="s">
        <v>1414</v>
      </c>
      <c r="C373" s="91" t="s">
        <v>2988</v>
      </c>
      <c r="D373" s="91" t="s">
        <v>2985</v>
      </c>
      <c r="E373" s="91" t="s">
        <v>2989</v>
      </c>
      <c r="F373" s="91" t="s">
        <v>326</v>
      </c>
      <c r="G373" s="91">
        <v>15</v>
      </c>
      <c r="H373" s="91">
        <v>3.75</v>
      </c>
      <c r="I373" s="91" t="s">
        <v>1607</v>
      </c>
    </row>
    <row r="374" spans="1:9" s="156" customFormat="1" ht="409.6">
      <c r="A374" s="91" t="s">
        <v>2990</v>
      </c>
      <c r="B374" s="91" t="s">
        <v>1414</v>
      </c>
      <c r="C374" s="91" t="s">
        <v>2991</v>
      </c>
      <c r="D374" s="91" t="s">
        <v>2992</v>
      </c>
      <c r="E374" s="91" t="s">
        <v>2993</v>
      </c>
      <c r="F374" s="91" t="s">
        <v>389</v>
      </c>
      <c r="G374" s="91">
        <v>50</v>
      </c>
      <c r="H374" s="91">
        <v>50</v>
      </c>
      <c r="I374" s="91" t="s">
        <v>1607</v>
      </c>
    </row>
    <row r="375" spans="1:9" s="156" customFormat="1" ht="409.6">
      <c r="A375" s="91" t="s">
        <v>2990</v>
      </c>
      <c r="B375" s="91" t="s">
        <v>1414</v>
      </c>
      <c r="C375" s="91" t="s">
        <v>2991</v>
      </c>
      <c r="D375" s="91" t="s">
        <v>2994</v>
      </c>
      <c r="E375" s="91" t="s">
        <v>2993</v>
      </c>
      <c r="F375" s="91" t="s">
        <v>389</v>
      </c>
      <c r="G375" s="91">
        <v>50</v>
      </c>
      <c r="H375" s="91">
        <v>50</v>
      </c>
      <c r="I375" s="91" t="s">
        <v>1607</v>
      </c>
    </row>
    <row r="376" spans="1:9" s="156" customFormat="1" ht="82.8">
      <c r="A376" s="91" t="s">
        <v>2990</v>
      </c>
      <c r="B376" s="91" t="s">
        <v>1414</v>
      </c>
      <c r="C376" s="91" t="s">
        <v>2991</v>
      </c>
      <c r="D376" s="91" t="s">
        <v>2995</v>
      </c>
      <c r="E376" s="91" t="s">
        <v>2996</v>
      </c>
      <c r="F376" s="91" t="s">
        <v>389</v>
      </c>
      <c r="G376" s="91">
        <v>15</v>
      </c>
      <c r="H376" s="91">
        <v>15</v>
      </c>
      <c r="I376" s="91" t="s">
        <v>1607</v>
      </c>
    </row>
    <row r="377" spans="1:9" s="156" customFormat="1" ht="138">
      <c r="A377" s="91" t="s">
        <v>2997</v>
      </c>
      <c r="B377" s="91" t="s">
        <v>2998</v>
      </c>
      <c r="C377" s="91" t="s">
        <v>2999</v>
      </c>
      <c r="D377" s="91" t="s">
        <v>3000</v>
      </c>
      <c r="E377" s="91" t="s">
        <v>3001</v>
      </c>
      <c r="F377" s="91" t="s">
        <v>389</v>
      </c>
      <c r="G377" s="91">
        <v>50</v>
      </c>
      <c r="H377" s="91">
        <v>16.690000000000001</v>
      </c>
      <c r="I377" s="91" t="s">
        <v>1607</v>
      </c>
    </row>
    <row r="378" spans="1:9" s="156" customFormat="1" ht="69">
      <c r="A378" s="91" t="s">
        <v>2997</v>
      </c>
      <c r="B378" s="91" t="s">
        <v>2998</v>
      </c>
      <c r="C378" s="91" t="s">
        <v>2999</v>
      </c>
      <c r="D378" s="91" t="s">
        <v>3002</v>
      </c>
      <c r="E378" s="91" t="s">
        <v>3003</v>
      </c>
      <c r="F378" s="91" t="s">
        <v>326</v>
      </c>
      <c r="G378" s="91">
        <v>15</v>
      </c>
      <c r="H378" s="91">
        <v>5</v>
      </c>
      <c r="I378" s="91" t="s">
        <v>1607</v>
      </c>
    </row>
    <row r="379" spans="1:9" s="156" customFormat="1" ht="69">
      <c r="A379" s="91" t="s">
        <v>2997</v>
      </c>
      <c r="B379" s="91" t="s">
        <v>2998</v>
      </c>
      <c r="C379" s="91" t="s">
        <v>2999</v>
      </c>
      <c r="D379" s="91" t="s">
        <v>3004</v>
      </c>
      <c r="E379" s="91" t="s">
        <v>3003</v>
      </c>
      <c r="F379" s="91" t="s">
        <v>326</v>
      </c>
      <c r="G379" s="91">
        <v>15</v>
      </c>
      <c r="H379" s="91">
        <v>5</v>
      </c>
      <c r="I379" s="91" t="s">
        <v>1607</v>
      </c>
    </row>
    <row r="380" spans="1:9" s="156" customFormat="1" ht="409.6">
      <c r="A380" s="91" t="s">
        <v>3005</v>
      </c>
      <c r="B380" s="91" t="s">
        <v>1414</v>
      </c>
      <c r="C380" s="91" t="s">
        <v>3006</v>
      </c>
      <c r="D380" s="91" t="s">
        <v>3007</v>
      </c>
      <c r="E380" s="91" t="s">
        <v>3008</v>
      </c>
      <c r="F380" s="91" t="s">
        <v>389</v>
      </c>
      <c r="G380" s="91">
        <v>50</v>
      </c>
      <c r="H380" s="91">
        <v>25</v>
      </c>
      <c r="I380" s="91" t="s">
        <v>1607</v>
      </c>
    </row>
    <row r="381" spans="1:9" s="156" customFormat="1" ht="151.80000000000001">
      <c r="A381" s="91" t="s">
        <v>3009</v>
      </c>
      <c r="B381" s="91" t="s">
        <v>1414</v>
      </c>
      <c r="C381" s="91" t="s">
        <v>3010</v>
      </c>
      <c r="D381" s="91" t="s">
        <v>3011</v>
      </c>
      <c r="E381" s="91" t="s">
        <v>3012</v>
      </c>
      <c r="F381" s="91" t="s">
        <v>326</v>
      </c>
      <c r="G381" s="91">
        <v>15</v>
      </c>
      <c r="H381" s="91">
        <v>7.5</v>
      </c>
      <c r="I381" s="91" t="s">
        <v>1607</v>
      </c>
    </row>
    <row r="382" spans="1:9" s="156" customFormat="1" ht="96.6">
      <c r="A382" s="91" t="s">
        <v>3013</v>
      </c>
      <c r="B382" s="91" t="s">
        <v>1414</v>
      </c>
      <c r="C382" s="91" t="s">
        <v>3014</v>
      </c>
      <c r="D382" s="91" t="s">
        <v>3015</v>
      </c>
      <c r="E382" s="91" t="s">
        <v>3016</v>
      </c>
      <c r="F382" s="91" t="s">
        <v>326</v>
      </c>
      <c r="G382" s="91">
        <v>15</v>
      </c>
      <c r="H382" s="91">
        <v>15</v>
      </c>
      <c r="I382" s="91" t="s">
        <v>1607</v>
      </c>
    </row>
    <row r="383" spans="1:9" s="156" customFormat="1" ht="96.6">
      <c r="A383" s="91" t="s">
        <v>3017</v>
      </c>
      <c r="B383" s="91" t="s">
        <v>1414</v>
      </c>
      <c r="C383" s="91" t="s">
        <v>3018</v>
      </c>
      <c r="D383" s="91" t="s">
        <v>3019</v>
      </c>
      <c r="E383" s="91" t="s">
        <v>3020</v>
      </c>
      <c r="F383" s="91" t="s">
        <v>326</v>
      </c>
      <c r="G383" s="91">
        <v>15</v>
      </c>
      <c r="H383" s="91">
        <v>7.5</v>
      </c>
      <c r="I383" s="91" t="s">
        <v>1607</v>
      </c>
    </row>
    <row r="384" spans="1:9" s="156" customFormat="1" ht="96.6">
      <c r="A384" s="91" t="s">
        <v>3021</v>
      </c>
      <c r="B384" s="91" t="s">
        <v>1414</v>
      </c>
      <c r="C384" s="91" t="s">
        <v>3022</v>
      </c>
      <c r="D384" s="91" t="s">
        <v>3023</v>
      </c>
      <c r="E384" s="91" t="s">
        <v>3024</v>
      </c>
      <c r="F384" s="91" t="s">
        <v>326</v>
      </c>
      <c r="G384" s="91">
        <v>15</v>
      </c>
      <c r="H384" s="91">
        <v>7.5</v>
      </c>
      <c r="I384" s="91" t="s">
        <v>1607</v>
      </c>
    </row>
    <row r="385" spans="1:9" s="156" customFormat="1" ht="110.4">
      <c r="A385" s="91" t="s">
        <v>3025</v>
      </c>
      <c r="B385" s="91" t="s">
        <v>1414</v>
      </c>
      <c r="C385" s="91" t="s">
        <v>2943</v>
      </c>
      <c r="D385" s="91" t="s">
        <v>3026</v>
      </c>
      <c r="E385" s="91" t="s">
        <v>3027</v>
      </c>
      <c r="F385" s="91" t="s">
        <v>326</v>
      </c>
      <c r="G385" s="91">
        <v>15</v>
      </c>
      <c r="H385" s="91">
        <v>3</v>
      </c>
      <c r="I385" s="91" t="s">
        <v>1607</v>
      </c>
    </row>
    <row r="386" spans="1:9" s="156" customFormat="1" ht="82.8">
      <c r="A386" s="91" t="s">
        <v>3028</v>
      </c>
      <c r="B386" s="91" t="s">
        <v>1414</v>
      </c>
      <c r="C386" s="91" t="s">
        <v>3029</v>
      </c>
      <c r="D386" s="91" t="s">
        <v>3030</v>
      </c>
      <c r="E386" s="91" t="s">
        <v>3031</v>
      </c>
      <c r="F386" s="91" t="s">
        <v>326</v>
      </c>
      <c r="G386" s="91">
        <v>15</v>
      </c>
      <c r="H386" s="91">
        <v>7.5</v>
      </c>
      <c r="I386" s="91" t="s">
        <v>1607</v>
      </c>
    </row>
    <row r="387" spans="1:9" s="156" customFormat="1" ht="69">
      <c r="A387" s="91" t="s">
        <v>3032</v>
      </c>
      <c r="B387" s="91" t="s">
        <v>1414</v>
      </c>
      <c r="C387" s="91" t="s">
        <v>3033</v>
      </c>
      <c r="D387" s="91" t="s">
        <v>3034</v>
      </c>
      <c r="E387" s="91" t="s">
        <v>3035</v>
      </c>
      <c r="F387" s="91" t="s">
        <v>326</v>
      </c>
      <c r="G387" s="91">
        <v>15</v>
      </c>
      <c r="H387" s="91">
        <v>7.5</v>
      </c>
      <c r="I387" s="91" t="s">
        <v>1607</v>
      </c>
    </row>
    <row r="388" spans="1:9" s="156" customFormat="1" ht="110.4">
      <c r="A388" s="91" t="s">
        <v>3036</v>
      </c>
      <c r="B388" s="91" t="s">
        <v>1414</v>
      </c>
      <c r="C388" s="91" t="s">
        <v>3037</v>
      </c>
      <c r="D388" s="91" t="s">
        <v>3038</v>
      </c>
      <c r="E388" s="91" t="s">
        <v>3039</v>
      </c>
      <c r="F388" s="91" t="s">
        <v>326</v>
      </c>
      <c r="G388" s="91">
        <v>15</v>
      </c>
      <c r="H388" s="91">
        <v>7.5</v>
      </c>
      <c r="I388" s="91" t="s">
        <v>1607</v>
      </c>
    </row>
    <row r="389" spans="1:9" s="156" customFormat="1" ht="110.4">
      <c r="A389" s="91" t="s">
        <v>3040</v>
      </c>
      <c r="B389" s="91" t="s">
        <v>1414</v>
      </c>
      <c r="C389" s="91" t="s">
        <v>3041</v>
      </c>
      <c r="D389" s="91" t="s">
        <v>3042</v>
      </c>
      <c r="E389" s="91" t="s">
        <v>3043</v>
      </c>
      <c r="F389" s="91" t="s">
        <v>326</v>
      </c>
      <c r="G389" s="91">
        <v>15</v>
      </c>
      <c r="H389" s="91">
        <v>7.5</v>
      </c>
      <c r="I389" s="91" t="s">
        <v>1607</v>
      </c>
    </row>
    <row r="390" spans="1:9" s="156" customFormat="1" ht="193.2">
      <c r="A390" s="91" t="s">
        <v>3040</v>
      </c>
      <c r="B390" s="91" t="s">
        <v>1414</v>
      </c>
      <c r="C390" s="91" t="s">
        <v>3041</v>
      </c>
      <c r="D390" s="91" t="s">
        <v>3044</v>
      </c>
      <c r="E390" s="91" t="s">
        <v>3043</v>
      </c>
      <c r="F390" s="91" t="s">
        <v>326</v>
      </c>
      <c r="G390" s="91">
        <v>15</v>
      </c>
      <c r="H390" s="91">
        <v>7.5</v>
      </c>
      <c r="I390" s="91" t="s">
        <v>1607</v>
      </c>
    </row>
    <row r="391" spans="1:9" s="156" customFormat="1" ht="69">
      <c r="A391" s="91" t="s">
        <v>3045</v>
      </c>
      <c r="B391" s="91" t="s">
        <v>1414</v>
      </c>
      <c r="C391" s="91" t="s">
        <v>3046</v>
      </c>
      <c r="D391" s="91" t="s">
        <v>3047</v>
      </c>
      <c r="E391" s="91" t="s">
        <v>3048</v>
      </c>
      <c r="F391" s="91" t="s">
        <v>326</v>
      </c>
      <c r="G391" s="91">
        <v>15</v>
      </c>
      <c r="H391" s="91">
        <v>5</v>
      </c>
      <c r="I391" s="91" t="s">
        <v>1607</v>
      </c>
    </row>
    <row r="392" spans="1:9" s="156" customFormat="1" ht="82.8">
      <c r="A392" s="91" t="s">
        <v>3049</v>
      </c>
      <c r="B392" s="91" t="s">
        <v>1414</v>
      </c>
      <c r="C392" s="91" t="s">
        <v>3050</v>
      </c>
      <c r="D392" s="91" t="s">
        <v>3051</v>
      </c>
      <c r="E392" s="91" t="s">
        <v>3052</v>
      </c>
      <c r="F392" s="91" t="s">
        <v>326</v>
      </c>
      <c r="G392" s="91">
        <v>15</v>
      </c>
      <c r="H392" s="91">
        <v>7.5</v>
      </c>
      <c r="I392" s="91" t="s">
        <v>1607</v>
      </c>
    </row>
    <row r="393" spans="1:9" s="156" customFormat="1" ht="96.6">
      <c r="A393" s="91" t="s">
        <v>3053</v>
      </c>
      <c r="B393" s="91" t="s">
        <v>1414</v>
      </c>
      <c r="C393" s="91" t="s">
        <v>3054</v>
      </c>
      <c r="D393" s="91" t="s">
        <v>3055</v>
      </c>
      <c r="E393" s="91" t="s">
        <v>3056</v>
      </c>
      <c r="F393" s="91" t="s">
        <v>326</v>
      </c>
      <c r="G393" s="91">
        <v>15</v>
      </c>
      <c r="H393" s="91">
        <v>7.5</v>
      </c>
      <c r="I393" s="91" t="s">
        <v>1607</v>
      </c>
    </row>
    <row r="394" spans="1:9" s="156" customFormat="1" ht="69">
      <c r="A394" s="91" t="s">
        <v>3053</v>
      </c>
      <c r="B394" s="91" t="s">
        <v>1414</v>
      </c>
      <c r="C394" s="91" t="s">
        <v>3054</v>
      </c>
      <c r="D394" s="91" t="s">
        <v>3057</v>
      </c>
      <c r="E394" s="91" t="s">
        <v>3056</v>
      </c>
      <c r="F394" s="91" t="s">
        <v>326</v>
      </c>
      <c r="G394" s="91">
        <v>15</v>
      </c>
      <c r="H394" s="91">
        <v>7.5</v>
      </c>
      <c r="I394" s="91" t="s">
        <v>1607</v>
      </c>
    </row>
    <row r="395" spans="1:9" s="156" customFormat="1" ht="82.8">
      <c r="A395" s="91" t="s">
        <v>3058</v>
      </c>
      <c r="B395" s="91"/>
      <c r="C395" s="91" t="s">
        <v>3059</v>
      </c>
      <c r="D395" s="91" t="s">
        <v>3060</v>
      </c>
      <c r="E395" s="91" t="s">
        <v>3061</v>
      </c>
      <c r="F395" s="91" t="s">
        <v>326</v>
      </c>
      <c r="G395" s="91">
        <v>15</v>
      </c>
      <c r="H395" s="91">
        <v>7.5</v>
      </c>
      <c r="I395" s="91" t="s">
        <v>1607</v>
      </c>
    </row>
    <row r="396" spans="1:9" s="156" customFormat="1" ht="234.6">
      <c r="A396" s="91" t="s">
        <v>3062</v>
      </c>
      <c r="B396" s="91" t="s">
        <v>1414</v>
      </c>
      <c r="C396" s="91" t="s">
        <v>3063</v>
      </c>
      <c r="D396" s="91" t="s">
        <v>3064</v>
      </c>
      <c r="E396" s="91" t="s">
        <v>3065</v>
      </c>
      <c r="F396" s="91" t="s">
        <v>3066</v>
      </c>
      <c r="G396" s="91">
        <v>15</v>
      </c>
      <c r="H396" s="91">
        <v>7.5</v>
      </c>
      <c r="I396" s="91" t="s">
        <v>3067</v>
      </c>
    </row>
    <row r="397" spans="1:9" s="156" customFormat="1" ht="207">
      <c r="A397" s="91" t="s">
        <v>3068</v>
      </c>
      <c r="B397" s="91" t="s">
        <v>1414</v>
      </c>
      <c r="C397" s="91" t="s">
        <v>3069</v>
      </c>
      <c r="D397" s="91" t="s">
        <v>3070</v>
      </c>
      <c r="E397" s="91" t="s">
        <v>3071</v>
      </c>
      <c r="F397" s="91" t="s">
        <v>3072</v>
      </c>
      <c r="G397" s="91">
        <v>15</v>
      </c>
      <c r="H397" s="91">
        <v>7.5</v>
      </c>
      <c r="I397" s="91" t="s">
        <v>1493</v>
      </c>
    </row>
    <row r="398" spans="1:9" s="156" customFormat="1" ht="138">
      <c r="A398" s="91" t="s">
        <v>3073</v>
      </c>
      <c r="B398" s="91" t="s">
        <v>1414</v>
      </c>
      <c r="C398" s="91" t="s">
        <v>3074</v>
      </c>
      <c r="D398" s="91" t="s">
        <v>3075</v>
      </c>
      <c r="E398" s="91" t="s">
        <v>3076</v>
      </c>
      <c r="F398" s="91" t="s">
        <v>3077</v>
      </c>
      <c r="G398" s="91">
        <v>15</v>
      </c>
      <c r="H398" s="91">
        <v>7.5</v>
      </c>
      <c r="I398" s="91" t="s">
        <v>1493</v>
      </c>
    </row>
    <row r="399" spans="1:9" s="156" customFormat="1" ht="165.6">
      <c r="A399" s="91" t="s">
        <v>3073</v>
      </c>
      <c r="B399" s="91" t="s">
        <v>1414</v>
      </c>
      <c r="C399" s="91" t="s">
        <v>3074</v>
      </c>
      <c r="D399" s="91" t="s">
        <v>3078</v>
      </c>
      <c r="E399" s="91" t="s">
        <v>3079</v>
      </c>
      <c r="F399" s="91" t="s">
        <v>3080</v>
      </c>
      <c r="G399" s="91">
        <v>15</v>
      </c>
      <c r="H399" s="91">
        <v>7.5</v>
      </c>
      <c r="I399" s="91" t="s">
        <v>1493</v>
      </c>
    </row>
    <row r="400" spans="1:9" s="156" customFormat="1" ht="82.8">
      <c r="A400" s="91" t="s">
        <v>3081</v>
      </c>
      <c r="B400" s="91" t="s">
        <v>1414</v>
      </c>
      <c r="C400" s="91" t="s">
        <v>3082</v>
      </c>
      <c r="D400" s="91" t="s">
        <v>3083</v>
      </c>
      <c r="E400" s="91" t="s">
        <v>2949</v>
      </c>
      <c r="F400" s="91" t="s">
        <v>3084</v>
      </c>
      <c r="G400" s="91">
        <v>15</v>
      </c>
      <c r="H400" s="91">
        <v>3.75</v>
      </c>
      <c r="I400" s="91" t="s">
        <v>1493</v>
      </c>
    </row>
    <row r="401" spans="1:9" s="156" customFormat="1" ht="179.4">
      <c r="A401" s="91" t="s">
        <v>3085</v>
      </c>
      <c r="B401" s="91" t="s">
        <v>1414</v>
      </c>
      <c r="C401" s="91" t="s">
        <v>3086</v>
      </c>
      <c r="D401" s="91" t="s">
        <v>3087</v>
      </c>
      <c r="E401" s="91" t="s">
        <v>3088</v>
      </c>
      <c r="F401" s="91" t="s">
        <v>3089</v>
      </c>
      <c r="G401" s="91">
        <v>50</v>
      </c>
      <c r="H401" s="91">
        <v>50</v>
      </c>
      <c r="I401" s="91" t="s">
        <v>1493</v>
      </c>
    </row>
    <row r="402" spans="1:9" s="156" customFormat="1" ht="110.4">
      <c r="A402" s="91" t="s">
        <v>3090</v>
      </c>
      <c r="B402" s="91" t="s">
        <v>1414</v>
      </c>
      <c r="C402" s="91" t="s">
        <v>3091</v>
      </c>
      <c r="D402" s="91" t="s">
        <v>3092</v>
      </c>
      <c r="E402" s="91" t="s">
        <v>3093</v>
      </c>
      <c r="F402" s="91" t="s">
        <v>3072</v>
      </c>
      <c r="G402" s="91">
        <v>15</v>
      </c>
      <c r="H402" s="91">
        <v>15</v>
      </c>
      <c r="I402" s="91" t="s">
        <v>1493</v>
      </c>
    </row>
    <row r="403" spans="1:9" s="156" customFormat="1" ht="151.80000000000001">
      <c r="A403" s="91" t="s">
        <v>3090</v>
      </c>
      <c r="B403" s="91" t="s">
        <v>1414</v>
      </c>
      <c r="C403" s="91" t="s">
        <v>3091</v>
      </c>
      <c r="D403" s="91" t="s">
        <v>3094</v>
      </c>
      <c r="E403" s="91" t="s">
        <v>3095</v>
      </c>
      <c r="F403" s="91" t="s">
        <v>326</v>
      </c>
      <c r="G403" s="91">
        <v>15</v>
      </c>
      <c r="H403" s="91">
        <v>15</v>
      </c>
      <c r="I403" s="91" t="s">
        <v>1493</v>
      </c>
    </row>
    <row r="404" spans="1:9" s="156" customFormat="1" ht="138">
      <c r="A404" s="91" t="s">
        <v>3096</v>
      </c>
      <c r="B404" s="91" t="s">
        <v>1414</v>
      </c>
      <c r="C404" s="91" t="s">
        <v>3097</v>
      </c>
      <c r="D404" s="91" t="s">
        <v>3098</v>
      </c>
      <c r="E404" s="91" t="s">
        <v>3099</v>
      </c>
      <c r="F404" s="91" t="s">
        <v>389</v>
      </c>
      <c r="G404" s="91">
        <v>50</v>
      </c>
      <c r="H404" s="91">
        <v>10</v>
      </c>
      <c r="I404" s="91" t="s">
        <v>1493</v>
      </c>
    </row>
    <row r="405" spans="1:9" s="156" customFormat="1" ht="110.4">
      <c r="A405" s="91" t="s">
        <v>3100</v>
      </c>
      <c r="B405" s="91" t="s">
        <v>1414</v>
      </c>
      <c r="C405" s="91" t="s">
        <v>3091</v>
      </c>
      <c r="D405" s="91" t="s">
        <v>3101</v>
      </c>
      <c r="E405" s="91" t="s">
        <v>3102</v>
      </c>
      <c r="F405" s="91" t="s">
        <v>326</v>
      </c>
      <c r="G405" s="91">
        <v>15</v>
      </c>
      <c r="H405" s="91">
        <v>15</v>
      </c>
      <c r="I405" s="91" t="s">
        <v>1493</v>
      </c>
    </row>
    <row r="406" spans="1:9" s="156" customFormat="1" ht="96.6">
      <c r="A406" s="91" t="s">
        <v>3103</v>
      </c>
      <c r="B406" s="91" t="s">
        <v>1414</v>
      </c>
      <c r="C406" s="91" t="s">
        <v>3104</v>
      </c>
      <c r="D406" s="91" t="s">
        <v>3105</v>
      </c>
      <c r="E406" s="91" t="s">
        <v>2949</v>
      </c>
      <c r="F406" s="91" t="s">
        <v>3106</v>
      </c>
      <c r="G406" s="91">
        <v>15</v>
      </c>
      <c r="H406" s="91">
        <v>3.75</v>
      </c>
      <c r="I406" s="91" t="s">
        <v>3107</v>
      </c>
    </row>
    <row r="407" spans="1:9" s="156" customFormat="1" ht="179.4">
      <c r="A407" s="91" t="s">
        <v>3108</v>
      </c>
      <c r="B407" s="91" t="s">
        <v>1414</v>
      </c>
      <c r="C407" s="91" t="s">
        <v>3109</v>
      </c>
      <c r="D407" s="91" t="s">
        <v>3110</v>
      </c>
      <c r="E407" s="91" t="s">
        <v>3111</v>
      </c>
      <c r="F407" s="91" t="s">
        <v>3112</v>
      </c>
      <c r="G407" s="91">
        <v>50</v>
      </c>
      <c r="H407" s="91">
        <v>25</v>
      </c>
      <c r="I407" s="91" t="s">
        <v>3107</v>
      </c>
    </row>
    <row r="408" spans="1:9" s="156" customFormat="1" ht="207">
      <c r="A408" s="91" t="s">
        <v>3113</v>
      </c>
      <c r="B408" s="91" t="s">
        <v>1414</v>
      </c>
      <c r="C408" s="91" t="s">
        <v>3114</v>
      </c>
      <c r="D408" s="91" t="s">
        <v>3115</v>
      </c>
      <c r="E408" s="91" t="s">
        <v>3116</v>
      </c>
      <c r="F408" s="91" t="s">
        <v>3117</v>
      </c>
      <c r="G408" s="91">
        <v>15</v>
      </c>
      <c r="H408" s="91">
        <v>7.5</v>
      </c>
      <c r="I408" s="91" t="s">
        <v>3107</v>
      </c>
    </row>
    <row r="409" spans="1:9" s="156" customFormat="1" ht="165.6">
      <c r="A409" s="91" t="s">
        <v>3118</v>
      </c>
      <c r="B409" s="91" t="s">
        <v>1414</v>
      </c>
      <c r="C409" s="91" t="s">
        <v>3119</v>
      </c>
      <c r="D409" s="91" t="s">
        <v>3120</v>
      </c>
      <c r="E409" s="91" t="s">
        <v>3121</v>
      </c>
      <c r="F409" s="91" t="s">
        <v>3122</v>
      </c>
      <c r="G409" s="91">
        <v>50</v>
      </c>
      <c r="H409" s="91">
        <f>G409</f>
        <v>50</v>
      </c>
      <c r="I409" s="91" t="s">
        <v>3107</v>
      </c>
    </row>
    <row r="410" spans="1:9" s="156" customFormat="1" ht="193.2">
      <c r="A410" s="91" t="s">
        <v>527</v>
      </c>
      <c r="B410" s="91" t="s">
        <v>1414</v>
      </c>
      <c r="C410" s="91" t="s">
        <v>471</v>
      </c>
      <c r="D410" s="91" t="s">
        <v>529</v>
      </c>
      <c r="E410" s="91" t="s">
        <v>530</v>
      </c>
      <c r="F410" s="91" t="s">
        <v>3123</v>
      </c>
      <c r="G410" s="91">
        <v>50</v>
      </c>
      <c r="H410" s="91">
        <f>G410/5</f>
        <v>10</v>
      </c>
      <c r="I410" s="91" t="s">
        <v>1629</v>
      </c>
    </row>
    <row r="411" spans="1:9" s="156" customFormat="1" ht="234.6">
      <c r="A411" s="91" t="s">
        <v>525</v>
      </c>
      <c r="B411" s="91" t="s">
        <v>1414</v>
      </c>
      <c r="C411" s="91" t="s">
        <v>3124</v>
      </c>
      <c r="D411" s="91" t="s">
        <v>521</v>
      </c>
      <c r="E411" s="91" t="s">
        <v>522</v>
      </c>
      <c r="F411" s="91" t="s">
        <v>389</v>
      </c>
      <c r="G411" s="91">
        <v>50</v>
      </c>
      <c r="H411" s="91">
        <f>G411/5</f>
        <v>10</v>
      </c>
      <c r="I411" s="91" t="s">
        <v>1629</v>
      </c>
    </row>
    <row r="412" spans="1:9" s="156" customFormat="1" ht="207">
      <c r="A412" s="91" t="s">
        <v>3125</v>
      </c>
      <c r="B412" s="91" t="s">
        <v>1414</v>
      </c>
      <c r="C412" s="91" t="s">
        <v>2471</v>
      </c>
      <c r="D412" s="91" t="s">
        <v>3126</v>
      </c>
      <c r="E412" s="91" t="s">
        <v>3127</v>
      </c>
      <c r="F412" s="91" t="s">
        <v>389</v>
      </c>
      <c r="G412" s="91">
        <v>50</v>
      </c>
      <c r="H412" s="91">
        <v>25</v>
      </c>
      <c r="I412" s="91" t="s">
        <v>1826</v>
      </c>
    </row>
    <row r="413" spans="1:9" s="156" customFormat="1" ht="179.4">
      <c r="A413" s="91" t="s">
        <v>3125</v>
      </c>
      <c r="B413" s="91" t="s">
        <v>1414</v>
      </c>
      <c r="C413" s="91" t="s">
        <v>2471</v>
      </c>
      <c r="D413" s="91" t="s">
        <v>3128</v>
      </c>
      <c r="E413" s="91" t="s">
        <v>1455</v>
      </c>
      <c r="F413" s="91" t="s">
        <v>2813</v>
      </c>
      <c r="G413" s="91">
        <v>50</v>
      </c>
      <c r="H413" s="91">
        <v>25</v>
      </c>
      <c r="I413" s="91" t="s">
        <v>1826</v>
      </c>
    </row>
    <row r="414" spans="1:9" s="156" customFormat="1" ht="138">
      <c r="A414" s="91" t="s">
        <v>3125</v>
      </c>
      <c r="B414" s="91" t="s">
        <v>1414</v>
      </c>
      <c r="C414" s="91" t="s">
        <v>2471</v>
      </c>
      <c r="D414" s="91" t="s">
        <v>3129</v>
      </c>
      <c r="E414" s="91" t="s">
        <v>3130</v>
      </c>
      <c r="F414" s="91" t="s">
        <v>2813</v>
      </c>
      <c r="G414" s="91">
        <v>50</v>
      </c>
      <c r="H414" s="91">
        <v>25</v>
      </c>
      <c r="I414" s="91" t="s">
        <v>1826</v>
      </c>
    </row>
    <row r="415" spans="1:9" s="156" customFormat="1" ht="96.6">
      <c r="A415" s="91" t="s">
        <v>3131</v>
      </c>
      <c r="B415" s="91" t="s">
        <v>1433</v>
      </c>
      <c r="C415" s="91" t="s">
        <v>3132</v>
      </c>
      <c r="D415" s="91" t="s">
        <v>3133</v>
      </c>
      <c r="E415" s="91" t="s">
        <v>3134</v>
      </c>
      <c r="F415" s="91" t="s">
        <v>2813</v>
      </c>
      <c r="G415" s="91">
        <v>50</v>
      </c>
      <c r="H415" s="91">
        <v>8.33</v>
      </c>
      <c r="I415" s="91" t="s">
        <v>1826</v>
      </c>
    </row>
    <row r="416" spans="1:9" s="156" customFormat="1" ht="165.6">
      <c r="A416" s="91" t="s">
        <v>3131</v>
      </c>
      <c r="B416" s="91" t="s">
        <v>1414</v>
      </c>
      <c r="C416" s="91" t="s">
        <v>3132</v>
      </c>
      <c r="D416" s="91" t="s">
        <v>3135</v>
      </c>
      <c r="E416" s="91" t="s">
        <v>3136</v>
      </c>
      <c r="F416" s="91" t="s">
        <v>2813</v>
      </c>
      <c r="G416" s="91">
        <v>50</v>
      </c>
      <c r="H416" s="91">
        <v>8.33</v>
      </c>
      <c r="I416" s="91" t="s">
        <v>1826</v>
      </c>
    </row>
    <row r="417" spans="1:9" s="156" customFormat="1" ht="96.6">
      <c r="A417" s="91" t="s">
        <v>3137</v>
      </c>
      <c r="B417" s="91" t="s">
        <v>1414</v>
      </c>
      <c r="C417" s="91" t="s">
        <v>3138</v>
      </c>
      <c r="D417" s="91" t="s">
        <v>3133</v>
      </c>
      <c r="E417" s="91" t="s">
        <v>3134</v>
      </c>
      <c r="F417" s="91" t="s">
        <v>389</v>
      </c>
      <c r="G417" s="91">
        <v>50</v>
      </c>
      <c r="H417" s="91">
        <v>6.25</v>
      </c>
      <c r="I417" s="91" t="s">
        <v>1826</v>
      </c>
    </row>
    <row r="418" spans="1:9" s="156" customFormat="1" ht="96.6">
      <c r="A418" s="91" t="s">
        <v>3139</v>
      </c>
      <c r="B418" s="91" t="s">
        <v>1414</v>
      </c>
      <c r="C418" s="91" t="s">
        <v>3140</v>
      </c>
      <c r="D418" s="91" t="s">
        <v>3133</v>
      </c>
      <c r="E418" s="91" t="s">
        <v>3134</v>
      </c>
      <c r="F418" s="91" t="s">
        <v>389</v>
      </c>
      <c r="G418" s="91">
        <v>50</v>
      </c>
      <c r="H418" s="91">
        <v>7.14</v>
      </c>
      <c r="I418" s="91" t="s">
        <v>1826</v>
      </c>
    </row>
    <row r="419" spans="1:9" s="156" customFormat="1" ht="179.4">
      <c r="A419" s="91" t="s">
        <v>3141</v>
      </c>
      <c r="B419" s="91" t="s">
        <v>1414</v>
      </c>
      <c r="C419" s="91" t="s">
        <v>2875</v>
      </c>
      <c r="D419" s="91" t="s">
        <v>3142</v>
      </c>
      <c r="E419" s="91" t="s">
        <v>3143</v>
      </c>
      <c r="F419" s="91" t="s">
        <v>389</v>
      </c>
      <c r="G419" s="91">
        <v>50</v>
      </c>
      <c r="H419" s="91">
        <v>12.5</v>
      </c>
      <c r="I419" s="91" t="s">
        <v>1826</v>
      </c>
    </row>
    <row r="420" spans="1:9" s="156" customFormat="1" ht="96.6">
      <c r="A420" s="91" t="s">
        <v>3144</v>
      </c>
      <c r="B420" s="91" t="s">
        <v>1414</v>
      </c>
      <c r="C420" s="91" t="s">
        <v>1504</v>
      </c>
      <c r="D420" s="91" t="s">
        <v>3133</v>
      </c>
      <c r="E420" s="91" t="s">
        <v>3134</v>
      </c>
      <c r="F420" s="91" t="s">
        <v>389</v>
      </c>
      <c r="G420" s="91">
        <v>50</v>
      </c>
      <c r="H420" s="91">
        <v>6.25</v>
      </c>
      <c r="I420" s="91" t="s">
        <v>1826</v>
      </c>
    </row>
    <row r="421" spans="1:9" s="156" customFormat="1" ht="207">
      <c r="A421" s="91" t="s">
        <v>3144</v>
      </c>
      <c r="B421" s="91" t="s">
        <v>1414</v>
      </c>
      <c r="C421" s="91" t="s">
        <v>1504</v>
      </c>
      <c r="D421" s="91" t="s">
        <v>3145</v>
      </c>
      <c r="E421" s="91" t="s">
        <v>3146</v>
      </c>
      <c r="F421" s="91" t="s">
        <v>389</v>
      </c>
      <c r="G421" s="91">
        <v>50</v>
      </c>
      <c r="H421" s="91">
        <v>6.25</v>
      </c>
      <c r="I421" s="91" t="s">
        <v>1826</v>
      </c>
    </row>
    <row r="422" spans="1:9" s="156" customFormat="1" ht="207">
      <c r="A422" s="91" t="s">
        <v>2967</v>
      </c>
      <c r="B422" s="91" t="s">
        <v>1414</v>
      </c>
      <c r="C422" s="91" t="s">
        <v>2656</v>
      </c>
      <c r="D422" s="91" t="s">
        <v>2968</v>
      </c>
      <c r="E422" s="91" t="s">
        <v>2969</v>
      </c>
      <c r="F422" s="91" t="s">
        <v>389</v>
      </c>
      <c r="G422" s="91">
        <v>50</v>
      </c>
      <c r="H422" s="91">
        <v>12.5</v>
      </c>
      <c r="I422" s="91" t="s">
        <v>1826</v>
      </c>
    </row>
    <row r="423" spans="1:9" s="156" customFormat="1" ht="207">
      <c r="A423" s="91" t="s">
        <v>2967</v>
      </c>
      <c r="B423" s="91" t="s">
        <v>1414</v>
      </c>
      <c r="C423" s="91" t="s">
        <v>2656</v>
      </c>
      <c r="D423" s="91" t="s">
        <v>2970</v>
      </c>
      <c r="E423" s="91" t="s">
        <v>1455</v>
      </c>
      <c r="F423" s="91" t="s">
        <v>389</v>
      </c>
      <c r="G423" s="91">
        <v>50</v>
      </c>
      <c r="H423" s="91">
        <v>12.5</v>
      </c>
      <c r="I423" s="91" t="s">
        <v>1826</v>
      </c>
    </row>
    <row r="424" spans="1:9" s="156" customFormat="1" ht="138">
      <c r="A424" s="91" t="s">
        <v>2967</v>
      </c>
      <c r="B424" s="91" t="s">
        <v>1414</v>
      </c>
      <c r="C424" s="91" t="s">
        <v>2656</v>
      </c>
      <c r="D424" s="91" t="s">
        <v>2971</v>
      </c>
      <c r="E424" s="91" t="s">
        <v>2972</v>
      </c>
      <c r="F424" s="91" t="s">
        <v>389</v>
      </c>
      <c r="G424" s="91">
        <v>50</v>
      </c>
      <c r="H424" s="91">
        <v>12.5</v>
      </c>
      <c r="I424" s="91" t="s">
        <v>1826</v>
      </c>
    </row>
    <row r="425" spans="1:9" s="156" customFormat="1" ht="151.80000000000001">
      <c r="A425" s="91" t="s">
        <v>3147</v>
      </c>
      <c r="B425" s="91" t="s">
        <v>1414</v>
      </c>
      <c r="C425" s="91" t="s">
        <v>1246</v>
      </c>
      <c r="D425" s="91" t="s">
        <v>3148</v>
      </c>
      <c r="E425" s="91" t="s">
        <v>3149</v>
      </c>
      <c r="F425" s="91" t="s">
        <v>389</v>
      </c>
      <c r="G425" s="91">
        <v>50</v>
      </c>
      <c r="H425" s="91">
        <v>8.33</v>
      </c>
      <c r="I425" s="91" t="s">
        <v>1826</v>
      </c>
    </row>
    <row r="426" spans="1:9" s="156" customFormat="1" ht="151.80000000000001">
      <c r="A426" s="91" t="s">
        <v>3150</v>
      </c>
      <c r="B426" s="91" t="s">
        <v>1414</v>
      </c>
      <c r="C426" s="91" t="s">
        <v>2974</v>
      </c>
      <c r="D426" s="91" t="s">
        <v>2975</v>
      </c>
      <c r="E426" s="91" t="s">
        <v>2976</v>
      </c>
      <c r="F426" s="91" t="s">
        <v>1314</v>
      </c>
      <c r="G426" s="91">
        <v>50</v>
      </c>
      <c r="H426" s="91">
        <v>12.5</v>
      </c>
      <c r="I426" s="91" t="s">
        <v>1826</v>
      </c>
    </row>
    <row r="427" spans="1:9" s="156" customFormat="1" ht="110.4">
      <c r="A427" s="91" t="s">
        <v>3150</v>
      </c>
      <c r="B427" s="91" t="s">
        <v>1414</v>
      </c>
      <c r="C427" s="91" t="s">
        <v>2974</v>
      </c>
      <c r="D427" s="91" t="s">
        <v>3151</v>
      </c>
      <c r="E427" s="91" t="s">
        <v>2978</v>
      </c>
      <c r="F427" s="91" t="s">
        <v>1314</v>
      </c>
      <c r="G427" s="91">
        <v>50</v>
      </c>
      <c r="H427" s="91">
        <v>12.5</v>
      </c>
      <c r="I427" s="91" t="s">
        <v>1826</v>
      </c>
    </row>
    <row r="428" spans="1:9" s="156" customFormat="1" ht="151.80000000000001">
      <c r="A428" s="91" t="s">
        <v>3150</v>
      </c>
      <c r="B428" s="91" t="s">
        <v>1414</v>
      </c>
      <c r="C428" s="91" t="s">
        <v>2974</v>
      </c>
      <c r="D428" s="91" t="s">
        <v>3152</v>
      </c>
      <c r="E428" s="91" t="s">
        <v>3153</v>
      </c>
      <c r="F428" s="91" t="s">
        <v>1314</v>
      </c>
      <c r="G428" s="91">
        <v>50</v>
      </c>
      <c r="H428" s="91">
        <v>12.5</v>
      </c>
      <c r="I428" s="91" t="s">
        <v>1826</v>
      </c>
    </row>
    <row r="429" spans="1:9" s="156" customFormat="1" ht="165.6">
      <c r="A429" s="91" t="s">
        <v>3154</v>
      </c>
      <c r="B429" s="91" t="s">
        <v>1414</v>
      </c>
      <c r="C429" s="91" t="s">
        <v>3155</v>
      </c>
      <c r="D429" s="91" t="s">
        <v>3156</v>
      </c>
      <c r="E429" s="91" t="s">
        <v>3157</v>
      </c>
      <c r="F429" s="91" t="s">
        <v>1314</v>
      </c>
      <c r="G429" s="91">
        <v>50</v>
      </c>
      <c r="H429" s="91">
        <v>16.66</v>
      </c>
      <c r="I429" s="91" t="s">
        <v>1826</v>
      </c>
    </row>
    <row r="430" spans="1:9" s="156" customFormat="1" ht="179.4">
      <c r="A430" s="91" t="s">
        <v>3158</v>
      </c>
      <c r="B430" s="91" t="s">
        <v>1414</v>
      </c>
      <c r="C430" s="91" t="s">
        <v>3159</v>
      </c>
      <c r="D430" s="91" t="s">
        <v>3160</v>
      </c>
      <c r="E430" s="91" t="s">
        <v>3161</v>
      </c>
      <c r="F430" s="91" t="s">
        <v>1314</v>
      </c>
      <c r="G430" s="91">
        <v>50</v>
      </c>
      <c r="H430" s="91">
        <v>12.5</v>
      </c>
      <c r="I430" s="91" t="s">
        <v>1826</v>
      </c>
    </row>
    <row r="431" spans="1:9" s="156" customFormat="1" ht="151.80000000000001">
      <c r="A431" s="91" t="s">
        <v>3147</v>
      </c>
      <c r="B431" s="91" t="s">
        <v>1414</v>
      </c>
      <c r="C431" s="91" t="s">
        <v>1246</v>
      </c>
      <c r="D431" s="91" t="s">
        <v>3162</v>
      </c>
      <c r="E431" s="91" t="s">
        <v>1294</v>
      </c>
      <c r="F431" s="91" t="s">
        <v>1314</v>
      </c>
      <c r="G431" s="91">
        <v>50</v>
      </c>
      <c r="H431" s="91">
        <v>8.33</v>
      </c>
      <c r="I431" s="91" t="s">
        <v>1826</v>
      </c>
    </row>
    <row r="432" spans="1:9" s="156" customFormat="1" ht="138">
      <c r="A432" s="91" t="s">
        <v>3163</v>
      </c>
      <c r="B432" s="91" t="s">
        <v>1414</v>
      </c>
      <c r="C432" s="91" t="s">
        <v>2847</v>
      </c>
      <c r="D432" s="91" t="s">
        <v>3164</v>
      </c>
      <c r="E432" s="91" t="s">
        <v>3165</v>
      </c>
      <c r="F432" s="91" t="s">
        <v>1314</v>
      </c>
      <c r="G432" s="91">
        <v>50</v>
      </c>
      <c r="H432" s="91">
        <v>25</v>
      </c>
      <c r="I432" s="91" t="s">
        <v>1826</v>
      </c>
    </row>
    <row r="433" spans="1:9" s="156" customFormat="1" ht="124.2">
      <c r="A433" s="91" t="s">
        <v>3166</v>
      </c>
      <c r="B433" s="91" t="s">
        <v>1414</v>
      </c>
      <c r="C433" s="91" t="s">
        <v>3167</v>
      </c>
      <c r="D433" s="91" t="s">
        <v>3168</v>
      </c>
      <c r="E433" s="91" t="s">
        <v>3076</v>
      </c>
      <c r="F433" s="91" t="s">
        <v>3169</v>
      </c>
      <c r="G433" s="91">
        <v>15</v>
      </c>
      <c r="H433" s="91">
        <v>7.5</v>
      </c>
      <c r="I433" s="91" t="s">
        <v>3170</v>
      </c>
    </row>
    <row r="434" spans="1:9" s="156" customFormat="1" ht="165.6">
      <c r="A434" s="91" t="s">
        <v>3166</v>
      </c>
      <c r="B434" s="91" t="s">
        <v>1414</v>
      </c>
      <c r="C434" s="91" t="s">
        <v>3167</v>
      </c>
      <c r="D434" s="91" t="s">
        <v>3171</v>
      </c>
      <c r="E434" s="91" t="s">
        <v>3079</v>
      </c>
      <c r="F434" s="91" t="s">
        <v>3172</v>
      </c>
      <c r="G434" s="91">
        <v>15</v>
      </c>
      <c r="H434" s="91">
        <v>7.5</v>
      </c>
      <c r="I434" s="91" t="s">
        <v>3170</v>
      </c>
    </row>
    <row r="435" spans="1:9" s="156" customFormat="1" ht="151.80000000000001">
      <c r="A435" s="91" t="s">
        <v>2445</v>
      </c>
      <c r="B435" s="91" t="s">
        <v>1414</v>
      </c>
      <c r="C435" s="91" t="s">
        <v>2446</v>
      </c>
      <c r="D435" s="91" t="s">
        <v>2447</v>
      </c>
      <c r="E435" s="91" t="s">
        <v>2448</v>
      </c>
      <c r="F435" s="91" t="s">
        <v>2449</v>
      </c>
      <c r="G435" s="91">
        <v>15</v>
      </c>
      <c r="H435" s="91">
        <v>3.75</v>
      </c>
      <c r="I435" s="91" t="s">
        <v>2272</v>
      </c>
    </row>
    <row r="436" spans="1:9" s="156" customFormat="1" ht="179.4">
      <c r="A436" s="91" t="s">
        <v>1631</v>
      </c>
      <c r="B436" s="91" t="s">
        <v>1414</v>
      </c>
      <c r="C436" s="91" t="s">
        <v>3173</v>
      </c>
      <c r="D436" s="91" t="s">
        <v>3174</v>
      </c>
      <c r="E436" s="91" t="s">
        <v>3175</v>
      </c>
      <c r="F436" s="91" t="s">
        <v>3176</v>
      </c>
      <c r="G436" s="91">
        <v>50</v>
      </c>
      <c r="H436" s="91">
        <v>50</v>
      </c>
      <c r="I436" s="91" t="s">
        <v>1634</v>
      </c>
    </row>
    <row r="437" spans="1:9" s="156" customFormat="1" ht="248.4">
      <c r="A437" s="91" t="s">
        <v>3177</v>
      </c>
      <c r="B437" s="91" t="s">
        <v>1414</v>
      </c>
      <c r="C437" s="91" t="s">
        <v>2463</v>
      </c>
      <c r="D437" s="91" t="s">
        <v>3178</v>
      </c>
      <c r="E437" s="91" t="s">
        <v>3179</v>
      </c>
      <c r="F437" s="91" t="s">
        <v>261</v>
      </c>
      <c r="G437" s="91">
        <v>50</v>
      </c>
      <c r="H437" s="91">
        <v>25</v>
      </c>
      <c r="I437" s="91" t="s">
        <v>1634</v>
      </c>
    </row>
    <row r="438" spans="1:9" s="156" customFormat="1" ht="151.80000000000001">
      <c r="A438" s="91" t="s">
        <v>3177</v>
      </c>
      <c r="B438" s="91" t="s">
        <v>1414</v>
      </c>
      <c r="C438" s="91" t="s">
        <v>3180</v>
      </c>
      <c r="D438" s="91" t="s">
        <v>3181</v>
      </c>
      <c r="E438" s="91" t="s">
        <v>3182</v>
      </c>
      <c r="F438" s="91" t="s">
        <v>3183</v>
      </c>
      <c r="G438" s="91">
        <v>15</v>
      </c>
      <c r="H438" s="91">
        <v>7.5</v>
      </c>
      <c r="I438" s="91" t="s">
        <v>1634</v>
      </c>
    </row>
    <row r="439" spans="1:9" s="156" customFormat="1" ht="179.4">
      <c r="A439" s="91" t="s">
        <v>3184</v>
      </c>
      <c r="B439" s="91" t="s">
        <v>1414</v>
      </c>
      <c r="C439" s="91" t="s">
        <v>3185</v>
      </c>
      <c r="D439" s="91" t="s">
        <v>3186</v>
      </c>
      <c r="E439" s="91" t="s">
        <v>3187</v>
      </c>
      <c r="F439" s="91" t="s">
        <v>389</v>
      </c>
      <c r="G439" s="91">
        <v>50</v>
      </c>
      <c r="H439" s="91">
        <v>6.25</v>
      </c>
      <c r="I439" s="91" t="s">
        <v>3188</v>
      </c>
    </row>
    <row r="440" spans="1:9" s="156" customFormat="1" ht="193.2">
      <c r="A440" s="91" t="s">
        <v>3189</v>
      </c>
      <c r="B440" s="91" t="s">
        <v>1414</v>
      </c>
      <c r="C440" s="91" t="s">
        <v>3190</v>
      </c>
      <c r="D440" s="91" t="s">
        <v>3191</v>
      </c>
      <c r="E440" s="91" t="s">
        <v>3192</v>
      </c>
      <c r="F440" s="91" t="s">
        <v>389</v>
      </c>
      <c r="G440" s="91">
        <v>50</v>
      </c>
      <c r="H440" s="91">
        <v>5.56</v>
      </c>
      <c r="I440" s="91" t="s">
        <v>3188</v>
      </c>
    </row>
    <row r="441" spans="1:9" s="156" customFormat="1" ht="207">
      <c r="A441" s="91" t="s">
        <v>3193</v>
      </c>
      <c r="B441" s="91" t="s">
        <v>1414</v>
      </c>
      <c r="C441" s="91" t="s">
        <v>3194</v>
      </c>
      <c r="D441" s="91" t="s">
        <v>3195</v>
      </c>
      <c r="E441" s="91" t="s">
        <v>3196</v>
      </c>
      <c r="F441" s="91" t="s">
        <v>1314</v>
      </c>
      <c r="G441" s="91">
        <v>50</v>
      </c>
      <c r="H441" s="91">
        <v>8.33</v>
      </c>
      <c r="I441" s="91" t="s">
        <v>3188</v>
      </c>
    </row>
    <row r="442" spans="1:9" s="156" customFormat="1" ht="189.6">
      <c r="A442" s="91" t="s">
        <v>3197</v>
      </c>
      <c r="B442" s="91" t="s">
        <v>1414</v>
      </c>
      <c r="C442" s="91" t="s">
        <v>3198</v>
      </c>
      <c r="D442" s="91" t="s">
        <v>3199</v>
      </c>
      <c r="E442" s="91" t="s">
        <v>3200</v>
      </c>
      <c r="F442" s="91" t="s">
        <v>389</v>
      </c>
      <c r="G442" s="91">
        <v>50</v>
      </c>
      <c r="H442" s="91">
        <f>G442/5</f>
        <v>10</v>
      </c>
      <c r="I442" s="91" t="s">
        <v>3188</v>
      </c>
    </row>
    <row r="443" spans="1:9" s="156" customFormat="1" ht="189.6">
      <c r="A443" s="91" t="s">
        <v>3201</v>
      </c>
      <c r="B443" s="91" t="s">
        <v>3202</v>
      </c>
      <c r="C443" s="91" t="s">
        <v>3203</v>
      </c>
      <c r="D443" s="91" t="s">
        <v>3199</v>
      </c>
      <c r="E443" s="91" t="s">
        <v>3200</v>
      </c>
      <c r="F443" s="91" t="s">
        <v>389</v>
      </c>
      <c r="G443" s="91">
        <v>50</v>
      </c>
      <c r="H443" s="91">
        <v>7.15</v>
      </c>
      <c r="I443" s="91" t="s">
        <v>3188</v>
      </c>
    </row>
    <row r="444" spans="1:9" s="156" customFormat="1" ht="138">
      <c r="A444" s="91" t="s">
        <v>3204</v>
      </c>
      <c r="B444" s="91" t="s">
        <v>1414</v>
      </c>
      <c r="C444" s="91" t="s">
        <v>3205</v>
      </c>
      <c r="D444" s="91" t="s">
        <v>3206</v>
      </c>
      <c r="E444" s="91" t="s">
        <v>3207</v>
      </c>
      <c r="F444" s="91" t="s">
        <v>3208</v>
      </c>
      <c r="G444" s="91">
        <v>15</v>
      </c>
      <c r="H444" s="91">
        <v>15</v>
      </c>
      <c r="I444" s="91" t="s">
        <v>2312</v>
      </c>
    </row>
    <row r="445" spans="1:9" s="156" customFormat="1" ht="165.6">
      <c r="A445" s="91" t="s">
        <v>3209</v>
      </c>
      <c r="B445" s="91" t="s">
        <v>1414</v>
      </c>
      <c r="C445" s="91" t="s">
        <v>3210</v>
      </c>
      <c r="D445" s="91" t="s">
        <v>3211</v>
      </c>
      <c r="E445" s="91" t="s">
        <v>3212</v>
      </c>
      <c r="F445" s="91" t="s">
        <v>2310</v>
      </c>
      <c r="G445" s="91">
        <v>15</v>
      </c>
      <c r="H445" s="91">
        <v>15</v>
      </c>
      <c r="I445" s="91" t="s">
        <v>2312</v>
      </c>
    </row>
    <row r="446" spans="1:9" s="156" customFormat="1" ht="96.6">
      <c r="A446" s="91" t="s">
        <v>3209</v>
      </c>
      <c r="B446" s="91" t="s">
        <v>1414</v>
      </c>
      <c r="C446" s="91" t="s">
        <v>3210</v>
      </c>
      <c r="D446" s="91" t="s">
        <v>3213</v>
      </c>
      <c r="E446" s="91" t="s">
        <v>3214</v>
      </c>
      <c r="F446" s="91" t="s">
        <v>2920</v>
      </c>
      <c r="G446" s="91">
        <v>15</v>
      </c>
      <c r="H446" s="91">
        <v>15</v>
      </c>
      <c r="I446" s="91" t="s">
        <v>2312</v>
      </c>
    </row>
    <row r="447" spans="1:9" s="156" customFormat="1" ht="96.6">
      <c r="A447" s="91" t="s">
        <v>3215</v>
      </c>
      <c r="B447" s="91" t="s">
        <v>1414</v>
      </c>
      <c r="C447" s="91" t="s">
        <v>3216</v>
      </c>
      <c r="D447" s="91" t="s">
        <v>2918</v>
      </c>
      <c r="E447" s="91" t="s">
        <v>2920</v>
      </c>
      <c r="F447" s="91" t="s">
        <v>2920</v>
      </c>
      <c r="G447" s="91">
        <v>15</v>
      </c>
      <c r="H447" s="91">
        <v>7.5</v>
      </c>
      <c r="I447" s="91" t="s">
        <v>2312</v>
      </c>
    </row>
    <row r="448" spans="1:9" s="156" customFormat="1" ht="138">
      <c r="A448" s="91" t="s">
        <v>3217</v>
      </c>
      <c r="B448" s="91" t="s">
        <v>1414</v>
      </c>
      <c r="C448" s="91" t="s">
        <v>3218</v>
      </c>
      <c r="D448" s="91" t="s">
        <v>2918</v>
      </c>
      <c r="E448" s="91" t="s">
        <v>2920</v>
      </c>
      <c r="F448" s="91" t="s">
        <v>2920</v>
      </c>
      <c r="G448" s="91">
        <v>15</v>
      </c>
      <c r="H448" s="91">
        <v>3.75</v>
      </c>
      <c r="I448" s="91" t="s">
        <v>2312</v>
      </c>
    </row>
    <row r="449" spans="1:9" s="156" customFormat="1" ht="151.80000000000001">
      <c r="A449" s="91" t="s">
        <v>3219</v>
      </c>
      <c r="B449" s="91" t="s">
        <v>1414</v>
      </c>
      <c r="C449" s="91" t="s">
        <v>3220</v>
      </c>
      <c r="D449" s="91" t="s">
        <v>3221</v>
      </c>
      <c r="E449" s="91" t="s">
        <v>3222</v>
      </c>
      <c r="F449" s="91" t="s">
        <v>3223</v>
      </c>
      <c r="G449" s="91">
        <v>15</v>
      </c>
      <c r="H449" s="91">
        <v>7.5</v>
      </c>
      <c r="I449" s="91" t="s">
        <v>1538</v>
      </c>
    </row>
    <row r="450" spans="1:9" s="156" customFormat="1" ht="124.2">
      <c r="A450" s="91" t="s">
        <v>3224</v>
      </c>
      <c r="B450" s="91" t="s">
        <v>1414</v>
      </c>
      <c r="C450" s="91" t="s">
        <v>3225</v>
      </c>
      <c r="D450" s="91" t="s">
        <v>3221</v>
      </c>
      <c r="E450" s="91" t="s">
        <v>3222</v>
      </c>
      <c r="F450" s="91" t="s">
        <v>3223</v>
      </c>
      <c r="G450" s="91">
        <v>15</v>
      </c>
      <c r="H450" s="91">
        <v>7.5</v>
      </c>
      <c r="I450" s="91" t="s">
        <v>1538</v>
      </c>
    </row>
    <row r="451" spans="1:9" s="156" customFormat="1" ht="276">
      <c r="A451" s="91" t="s">
        <v>3226</v>
      </c>
      <c r="B451" s="91" t="s">
        <v>1414</v>
      </c>
      <c r="C451" s="91" t="s">
        <v>3227</v>
      </c>
      <c r="D451" s="91" t="s">
        <v>3228</v>
      </c>
      <c r="E451" s="91" t="s">
        <v>3229</v>
      </c>
      <c r="F451" s="91" t="s">
        <v>1314</v>
      </c>
      <c r="G451" s="91">
        <v>50</v>
      </c>
      <c r="H451" s="91">
        <f>50/2</f>
        <v>25</v>
      </c>
      <c r="I451" s="91" t="s">
        <v>1538</v>
      </c>
    </row>
    <row r="452" spans="1:9" s="156" customFormat="1" ht="276">
      <c r="A452" s="91" t="s">
        <v>3226</v>
      </c>
      <c r="B452" s="91" t="s">
        <v>1414</v>
      </c>
      <c r="C452" s="91" t="s">
        <v>3227</v>
      </c>
      <c r="D452" s="91" t="s">
        <v>3230</v>
      </c>
      <c r="E452" s="91" t="s">
        <v>3231</v>
      </c>
      <c r="F452" s="91" t="s">
        <v>3223</v>
      </c>
      <c r="G452" s="91">
        <v>15</v>
      </c>
      <c r="H452" s="91">
        <v>7.5</v>
      </c>
      <c r="I452" s="91" t="s">
        <v>1538</v>
      </c>
    </row>
    <row r="453" spans="1:9" s="156" customFormat="1" ht="276">
      <c r="A453" s="91" t="s">
        <v>3226</v>
      </c>
      <c r="B453" s="91" t="s">
        <v>1414</v>
      </c>
      <c r="C453" s="91" t="s">
        <v>3227</v>
      </c>
      <c r="D453" s="91" t="s">
        <v>3232</v>
      </c>
      <c r="E453" s="91" t="s">
        <v>3233</v>
      </c>
      <c r="F453" s="91" t="s">
        <v>3223</v>
      </c>
      <c r="G453" s="91">
        <v>15</v>
      </c>
      <c r="H453" s="91">
        <v>7.5</v>
      </c>
      <c r="I453" s="91" t="s">
        <v>1538</v>
      </c>
    </row>
    <row r="454" spans="1:9" s="156" customFormat="1" ht="276">
      <c r="A454" s="91" t="s">
        <v>3226</v>
      </c>
      <c r="B454" s="91" t="s">
        <v>1414</v>
      </c>
      <c r="C454" s="91" t="s">
        <v>3227</v>
      </c>
      <c r="D454" s="91" t="s">
        <v>3234</v>
      </c>
      <c r="E454" s="91" t="s">
        <v>3235</v>
      </c>
      <c r="F454" s="91" t="s">
        <v>3223</v>
      </c>
      <c r="G454" s="91">
        <v>15</v>
      </c>
      <c r="H454" s="91">
        <v>7.5</v>
      </c>
      <c r="I454" s="91" t="s">
        <v>1538</v>
      </c>
    </row>
    <row r="455" spans="1:9" s="156" customFormat="1" ht="276">
      <c r="A455" s="91" t="s">
        <v>3226</v>
      </c>
      <c r="B455" s="91" t="s">
        <v>1414</v>
      </c>
      <c r="C455" s="91" t="s">
        <v>3227</v>
      </c>
      <c r="D455" s="91" t="s">
        <v>3236</v>
      </c>
      <c r="E455" s="91" t="s">
        <v>3237</v>
      </c>
      <c r="F455" s="91" t="s">
        <v>3223</v>
      </c>
      <c r="G455" s="91">
        <v>15</v>
      </c>
      <c r="H455" s="91">
        <v>7.5</v>
      </c>
      <c r="I455" s="91" t="s">
        <v>1538</v>
      </c>
    </row>
    <row r="456" spans="1:9" s="156" customFormat="1" ht="289.8">
      <c r="A456" s="91" t="s">
        <v>3226</v>
      </c>
      <c r="B456" s="91" t="s">
        <v>1414</v>
      </c>
      <c r="C456" s="91" t="s">
        <v>3227</v>
      </c>
      <c r="D456" s="91" t="s">
        <v>3238</v>
      </c>
      <c r="E456" s="91" t="s">
        <v>3239</v>
      </c>
      <c r="F456" s="91" t="s">
        <v>3223</v>
      </c>
      <c r="G456" s="91">
        <v>15</v>
      </c>
      <c r="H456" s="91">
        <v>7.5</v>
      </c>
      <c r="I456" s="91" t="s">
        <v>1538</v>
      </c>
    </row>
    <row r="457" spans="1:9" s="156" customFormat="1" ht="276">
      <c r="A457" s="91" t="s">
        <v>3226</v>
      </c>
      <c r="B457" s="91" t="s">
        <v>1414</v>
      </c>
      <c r="C457" s="91" t="s">
        <v>3227</v>
      </c>
      <c r="D457" s="91" t="s">
        <v>3240</v>
      </c>
      <c r="E457" s="91" t="s">
        <v>3241</v>
      </c>
      <c r="F457" s="91" t="s">
        <v>1314</v>
      </c>
      <c r="G457" s="91">
        <v>50</v>
      </c>
      <c r="H457" s="91">
        <f>50/2</f>
        <v>25</v>
      </c>
      <c r="I457" s="91" t="s">
        <v>1538</v>
      </c>
    </row>
    <row r="458" spans="1:9" s="156" customFormat="1" ht="165.6">
      <c r="A458" s="91" t="s">
        <v>3242</v>
      </c>
      <c r="B458" s="91" t="s">
        <v>1414</v>
      </c>
      <c r="C458" s="91" t="s">
        <v>3243</v>
      </c>
      <c r="D458" s="91" t="s">
        <v>3244</v>
      </c>
      <c r="E458" s="91" t="s">
        <v>2877</v>
      </c>
      <c r="F458" s="91" t="s">
        <v>1314</v>
      </c>
      <c r="G458" s="91">
        <v>50</v>
      </c>
      <c r="H458" s="91">
        <v>12.5</v>
      </c>
      <c r="I458" s="91" t="s">
        <v>1538</v>
      </c>
    </row>
    <row r="459" spans="1:9" s="156" customFormat="1" ht="276">
      <c r="A459" s="91" t="s">
        <v>3245</v>
      </c>
      <c r="B459" s="91" t="s">
        <v>1414</v>
      </c>
      <c r="C459" s="91" t="s">
        <v>3246</v>
      </c>
      <c r="D459" s="91" t="s">
        <v>3247</v>
      </c>
      <c r="E459" s="91" t="s">
        <v>2873</v>
      </c>
      <c r="F459" s="91" t="s">
        <v>1314</v>
      </c>
      <c r="G459" s="91">
        <v>50</v>
      </c>
      <c r="H459" s="91">
        <v>12.5</v>
      </c>
      <c r="I459" s="91" t="s">
        <v>1538</v>
      </c>
    </row>
    <row r="460" spans="1:9" s="156" customFormat="1" ht="409.6">
      <c r="A460" s="91" t="s">
        <v>3248</v>
      </c>
      <c r="B460" s="91" t="s">
        <v>1414</v>
      </c>
      <c r="C460" s="91" t="s">
        <v>3249</v>
      </c>
      <c r="D460" s="91" t="s">
        <v>3250</v>
      </c>
      <c r="E460" s="91" t="s">
        <v>3251</v>
      </c>
      <c r="F460" s="91" t="s">
        <v>389</v>
      </c>
      <c r="G460" s="91">
        <v>50</v>
      </c>
      <c r="H460" s="91">
        <f>50/2</f>
        <v>25</v>
      </c>
      <c r="I460" s="91" t="s">
        <v>1538</v>
      </c>
    </row>
    <row r="461" spans="1:9" s="156" customFormat="1" ht="303.60000000000002">
      <c r="A461" s="91" t="s">
        <v>3252</v>
      </c>
      <c r="B461" s="91" t="s">
        <v>1414</v>
      </c>
      <c r="C461" s="91" t="s">
        <v>3253</v>
      </c>
      <c r="D461" s="91" t="s">
        <v>3254</v>
      </c>
      <c r="E461" s="91" t="s">
        <v>3255</v>
      </c>
      <c r="F461" s="91" t="s">
        <v>389</v>
      </c>
      <c r="G461" s="91">
        <v>50</v>
      </c>
      <c r="H461" s="91">
        <v>16.670000000000002</v>
      </c>
      <c r="I461" s="91" t="s">
        <v>1538</v>
      </c>
    </row>
    <row r="462" spans="1:9" s="156" customFormat="1" ht="409.6">
      <c r="A462" s="91" t="s">
        <v>3256</v>
      </c>
      <c r="B462" s="91" t="s">
        <v>1414</v>
      </c>
      <c r="C462" s="91" t="s">
        <v>3257</v>
      </c>
      <c r="D462" s="91" t="s">
        <v>3258</v>
      </c>
      <c r="E462" s="91" t="s">
        <v>3259</v>
      </c>
      <c r="F462" s="91" t="s">
        <v>389</v>
      </c>
      <c r="G462" s="91">
        <v>50</v>
      </c>
      <c r="H462" s="91">
        <v>12.5</v>
      </c>
      <c r="I462" s="91" t="s">
        <v>1538</v>
      </c>
    </row>
    <row r="463" spans="1:9" s="156" customFormat="1" ht="220.8">
      <c r="A463" s="115" t="s">
        <v>3977</v>
      </c>
      <c r="B463" s="116" t="s">
        <v>3786</v>
      </c>
      <c r="C463" s="113" t="s">
        <v>3978</v>
      </c>
      <c r="D463" s="113" t="s">
        <v>3979</v>
      </c>
      <c r="E463" s="580" t="s">
        <v>3980</v>
      </c>
      <c r="F463" s="113" t="s">
        <v>3981</v>
      </c>
      <c r="G463" s="89">
        <v>50</v>
      </c>
      <c r="H463" s="179">
        <f>G463/2</f>
        <v>25</v>
      </c>
      <c r="I463" s="538" t="s">
        <v>3767</v>
      </c>
    </row>
    <row r="464" spans="1:9" s="156" customFormat="1" ht="276">
      <c r="A464" s="115" t="s">
        <v>3982</v>
      </c>
      <c r="B464" s="116" t="s">
        <v>3786</v>
      </c>
      <c r="C464" s="113" t="s">
        <v>3983</v>
      </c>
      <c r="D464" s="113" t="s">
        <v>3984</v>
      </c>
      <c r="E464" s="184" t="s">
        <v>2762</v>
      </c>
      <c r="F464" s="113" t="s">
        <v>3985</v>
      </c>
      <c r="G464" s="89">
        <v>50</v>
      </c>
      <c r="H464" s="179">
        <f>G464/2</f>
        <v>25</v>
      </c>
      <c r="I464" s="538" t="s">
        <v>3767</v>
      </c>
    </row>
    <row r="465" spans="1:9" s="156" customFormat="1" ht="331.2">
      <c r="A465" s="115" t="s">
        <v>3986</v>
      </c>
      <c r="B465" s="116" t="s">
        <v>3786</v>
      </c>
      <c r="C465" s="113" t="s">
        <v>3987</v>
      </c>
      <c r="D465" s="113" t="s">
        <v>3988</v>
      </c>
      <c r="E465" s="113" t="s">
        <v>3989</v>
      </c>
      <c r="F465" s="113" t="s">
        <v>3990</v>
      </c>
      <c r="G465" s="89">
        <v>50</v>
      </c>
      <c r="H465" s="179">
        <v>16.670000000000002</v>
      </c>
      <c r="I465" s="538" t="s">
        <v>3767</v>
      </c>
    </row>
    <row r="466" spans="1:9" s="156" customFormat="1" ht="165.6">
      <c r="A466" s="115" t="s">
        <v>3991</v>
      </c>
      <c r="B466" s="116" t="s">
        <v>3786</v>
      </c>
      <c r="C466" s="113" t="s">
        <v>3992</v>
      </c>
      <c r="D466" s="113" t="s">
        <v>3993</v>
      </c>
      <c r="E466" s="184" t="s">
        <v>3994</v>
      </c>
      <c r="F466" s="113" t="s">
        <v>3106</v>
      </c>
      <c r="G466" s="89">
        <v>15</v>
      </c>
      <c r="H466" s="179">
        <f>15/2</f>
        <v>7.5</v>
      </c>
      <c r="I466" s="538" t="s">
        <v>3767</v>
      </c>
    </row>
    <row r="467" spans="1:9" s="156" customFormat="1" ht="193.2">
      <c r="A467" s="115" t="s">
        <v>3995</v>
      </c>
      <c r="B467" s="116" t="s">
        <v>3786</v>
      </c>
      <c r="C467" s="113" t="s">
        <v>3996</v>
      </c>
      <c r="D467" s="113" t="s">
        <v>3997</v>
      </c>
      <c r="E467" s="184" t="s">
        <v>3998</v>
      </c>
      <c r="F467" s="113" t="s">
        <v>3999</v>
      </c>
      <c r="G467" s="89">
        <v>15</v>
      </c>
      <c r="H467" s="179">
        <f>G467/4</f>
        <v>3.75</v>
      </c>
      <c r="I467" s="538" t="s">
        <v>3767</v>
      </c>
    </row>
    <row r="468" spans="1:9" s="156" customFormat="1" ht="179.4">
      <c r="A468" s="115" t="s">
        <v>4000</v>
      </c>
      <c r="B468" s="116" t="s">
        <v>3786</v>
      </c>
      <c r="C468" s="116" t="s">
        <v>4001</v>
      </c>
      <c r="D468" s="116" t="s">
        <v>4002</v>
      </c>
      <c r="E468" s="184" t="s">
        <v>4003</v>
      </c>
      <c r="F468" s="113" t="s">
        <v>326</v>
      </c>
      <c r="G468" s="89">
        <v>15</v>
      </c>
      <c r="H468" s="179">
        <v>5</v>
      </c>
      <c r="I468" s="538" t="s">
        <v>3767</v>
      </c>
    </row>
    <row r="469" spans="1:9" s="156" customFormat="1" ht="409.6">
      <c r="A469" s="115" t="s">
        <v>4004</v>
      </c>
      <c r="B469" s="116" t="s">
        <v>3786</v>
      </c>
      <c r="C469" s="113" t="s">
        <v>4005</v>
      </c>
      <c r="D469" s="113" t="s">
        <v>4006</v>
      </c>
      <c r="E469" s="113" t="s">
        <v>4007</v>
      </c>
      <c r="F469" s="113" t="s">
        <v>4008</v>
      </c>
      <c r="G469" s="89">
        <v>50</v>
      </c>
      <c r="H469" s="179">
        <v>25</v>
      </c>
      <c r="I469" s="538" t="s">
        <v>3753</v>
      </c>
    </row>
    <row r="470" spans="1:9" s="156" customFormat="1" ht="409.6">
      <c r="A470" s="115" t="s">
        <v>4009</v>
      </c>
      <c r="B470" s="116" t="s">
        <v>3786</v>
      </c>
      <c r="C470" s="113" t="s">
        <v>4010</v>
      </c>
      <c r="D470" s="113" t="s">
        <v>4011</v>
      </c>
      <c r="E470" s="113" t="s">
        <v>4012</v>
      </c>
      <c r="F470" s="113" t="s">
        <v>4013</v>
      </c>
      <c r="G470" s="89">
        <v>50</v>
      </c>
      <c r="H470" s="179">
        <v>25</v>
      </c>
      <c r="I470" s="538" t="s">
        <v>3753</v>
      </c>
    </row>
    <row r="471" spans="1:9" s="156" customFormat="1" ht="372.6">
      <c r="A471" s="115" t="s">
        <v>4014</v>
      </c>
      <c r="B471" s="116" t="s">
        <v>3786</v>
      </c>
      <c r="C471" s="113" t="s">
        <v>4015</v>
      </c>
      <c r="D471" s="113" t="s">
        <v>4016</v>
      </c>
      <c r="E471" s="113" t="s">
        <v>4017</v>
      </c>
      <c r="F471" s="113" t="s">
        <v>4018</v>
      </c>
      <c r="G471" s="89">
        <v>50</v>
      </c>
      <c r="H471" s="179">
        <v>25</v>
      </c>
      <c r="I471" s="538" t="s">
        <v>3753</v>
      </c>
    </row>
    <row r="472" spans="1:9" s="156" customFormat="1" ht="372.6">
      <c r="A472" s="115" t="s">
        <v>4019</v>
      </c>
      <c r="B472" s="116" t="s">
        <v>3786</v>
      </c>
      <c r="C472" s="113" t="s">
        <v>4020</v>
      </c>
      <c r="D472" s="113" t="s">
        <v>4016</v>
      </c>
      <c r="E472" s="113" t="s">
        <v>4017</v>
      </c>
      <c r="F472" s="113" t="s">
        <v>4018</v>
      </c>
      <c r="G472" s="89">
        <v>50</v>
      </c>
      <c r="H472" s="179">
        <v>25</v>
      </c>
      <c r="I472" s="538" t="s">
        <v>3753</v>
      </c>
    </row>
    <row r="473" spans="1:9" s="156" customFormat="1" ht="409.6">
      <c r="A473" s="115" t="s">
        <v>4021</v>
      </c>
      <c r="B473" s="116" t="s">
        <v>3786</v>
      </c>
      <c r="C473" s="113" t="s">
        <v>4022</v>
      </c>
      <c r="D473" s="113" t="s">
        <v>4023</v>
      </c>
      <c r="E473" s="113" t="s">
        <v>4024</v>
      </c>
      <c r="F473" s="184" t="s">
        <v>4025</v>
      </c>
      <c r="G473" s="89">
        <v>50</v>
      </c>
      <c r="H473" s="179">
        <v>50</v>
      </c>
      <c r="I473" s="538" t="s">
        <v>3753</v>
      </c>
    </row>
    <row r="474" spans="1:9" s="156" customFormat="1" ht="409.6">
      <c r="A474" s="115" t="s">
        <v>4026</v>
      </c>
      <c r="B474" s="116" t="s">
        <v>3786</v>
      </c>
      <c r="C474" s="113" t="s">
        <v>4027</v>
      </c>
      <c r="D474" s="113" t="s">
        <v>4023</v>
      </c>
      <c r="E474" s="113" t="s">
        <v>4024</v>
      </c>
      <c r="F474" s="184" t="s">
        <v>4025</v>
      </c>
      <c r="G474" s="89">
        <v>50</v>
      </c>
      <c r="H474" s="179">
        <v>50</v>
      </c>
      <c r="I474" s="538" t="s">
        <v>3753</v>
      </c>
    </row>
    <row r="475" spans="1:9" s="156" customFormat="1" ht="409.6">
      <c r="A475" s="115" t="s">
        <v>4019</v>
      </c>
      <c r="B475" s="116" t="s">
        <v>3786</v>
      </c>
      <c r="C475" s="113" t="s">
        <v>4028</v>
      </c>
      <c r="D475" s="113" t="s">
        <v>4029</v>
      </c>
      <c r="E475" s="113" t="s">
        <v>4030</v>
      </c>
      <c r="F475" s="113" t="s">
        <v>4031</v>
      </c>
      <c r="G475" s="89">
        <v>50</v>
      </c>
      <c r="H475" s="179">
        <v>25</v>
      </c>
      <c r="I475" s="538" t="s">
        <v>3753</v>
      </c>
    </row>
    <row r="476" spans="1:9" s="156" customFormat="1" ht="317.39999999999998">
      <c r="A476" s="115" t="s">
        <v>4032</v>
      </c>
      <c r="B476" s="116" t="s">
        <v>3786</v>
      </c>
      <c r="C476" s="113" t="s">
        <v>4015</v>
      </c>
      <c r="D476" s="113" t="s">
        <v>4033</v>
      </c>
      <c r="E476" s="113" t="s">
        <v>4034</v>
      </c>
      <c r="F476" s="113" t="s">
        <v>4035</v>
      </c>
      <c r="G476" s="89">
        <v>50</v>
      </c>
      <c r="H476" s="179">
        <v>25</v>
      </c>
      <c r="I476" s="538" t="s">
        <v>3753</v>
      </c>
    </row>
    <row r="477" spans="1:9" s="156" customFormat="1" ht="409.6">
      <c r="A477" s="115" t="s">
        <v>4036</v>
      </c>
      <c r="B477" s="116" t="s">
        <v>3786</v>
      </c>
      <c r="C477" s="113" t="s">
        <v>4037</v>
      </c>
      <c r="D477" s="113" t="s">
        <v>4038</v>
      </c>
      <c r="E477" s="113" t="s">
        <v>4039</v>
      </c>
      <c r="F477" s="113" t="s">
        <v>4040</v>
      </c>
      <c r="G477" s="89">
        <v>50</v>
      </c>
      <c r="H477" s="179">
        <v>25</v>
      </c>
      <c r="I477" s="538" t="s">
        <v>3753</v>
      </c>
    </row>
    <row r="478" spans="1:9" s="156" customFormat="1" ht="409.6">
      <c r="A478" s="115" t="s">
        <v>4041</v>
      </c>
      <c r="B478" s="116" t="s">
        <v>3786</v>
      </c>
      <c r="C478" s="113" t="s">
        <v>4015</v>
      </c>
      <c r="D478" s="113" t="s">
        <v>4042</v>
      </c>
      <c r="E478" s="113" t="s">
        <v>4043</v>
      </c>
      <c r="F478" s="113" t="s">
        <v>4044</v>
      </c>
      <c r="G478" s="89">
        <v>50</v>
      </c>
      <c r="H478" s="179">
        <v>25</v>
      </c>
      <c r="I478" s="538" t="s">
        <v>3753</v>
      </c>
    </row>
    <row r="479" spans="1:9" s="156" customFormat="1" ht="179.4">
      <c r="A479" s="115" t="s">
        <v>4045</v>
      </c>
      <c r="B479" s="116" t="s">
        <v>3786</v>
      </c>
      <c r="C479" s="113" t="s">
        <v>4046</v>
      </c>
      <c r="D479" s="113" t="s">
        <v>4047</v>
      </c>
      <c r="E479" s="113" t="s">
        <v>4048</v>
      </c>
      <c r="F479" s="113" t="s">
        <v>3106</v>
      </c>
      <c r="G479" s="89">
        <v>15</v>
      </c>
      <c r="H479" s="179">
        <v>7.5</v>
      </c>
      <c r="I479" s="538" t="s">
        <v>3753</v>
      </c>
    </row>
    <row r="480" spans="1:9" s="156" customFormat="1" ht="179.4">
      <c r="A480" s="115" t="s">
        <v>4036</v>
      </c>
      <c r="B480" s="116" t="s">
        <v>3786</v>
      </c>
      <c r="C480" s="113" t="s">
        <v>4037</v>
      </c>
      <c r="D480" s="113" t="s">
        <v>4047</v>
      </c>
      <c r="E480" s="113" t="s">
        <v>4048</v>
      </c>
      <c r="F480" s="113" t="s">
        <v>3106</v>
      </c>
      <c r="G480" s="89">
        <v>15</v>
      </c>
      <c r="H480" s="179">
        <v>7.5</v>
      </c>
      <c r="I480" s="538" t="s">
        <v>3753</v>
      </c>
    </row>
    <row r="481" spans="1:9" s="156" customFormat="1" ht="234.6">
      <c r="A481" s="115" t="s">
        <v>4049</v>
      </c>
      <c r="B481" s="116" t="s">
        <v>3786</v>
      </c>
      <c r="C481" s="113" t="s">
        <v>4050</v>
      </c>
      <c r="D481" s="113" t="s">
        <v>4047</v>
      </c>
      <c r="E481" s="113" t="s">
        <v>4048</v>
      </c>
      <c r="F481" s="113" t="s">
        <v>3106</v>
      </c>
      <c r="G481" s="89">
        <v>15</v>
      </c>
      <c r="H481" s="179">
        <v>5</v>
      </c>
      <c r="I481" s="538" t="s">
        <v>3753</v>
      </c>
    </row>
    <row r="482" spans="1:9" s="156" customFormat="1" ht="409.6">
      <c r="A482" s="115" t="s">
        <v>4051</v>
      </c>
      <c r="B482" s="116" t="s">
        <v>3786</v>
      </c>
      <c r="C482" s="113" t="s">
        <v>4052</v>
      </c>
      <c r="D482" s="113" t="s">
        <v>4053</v>
      </c>
      <c r="E482" s="113" t="s">
        <v>4054</v>
      </c>
      <c r="F482" s="113" t="s">
        <v>3106</v>
      </c>
      <c r="G482" s="89">
        <v>15</v>
      </c>
      <c r="H482" s="179">
        <v>5</v>
      </c>
      <c r="I482" s="538" t="s">
        <v>3753</v>
      </c>
    </row>
    <row r="483" spans="1:9" s="156" customFormat="1" ht="151.80000000000001">
      <c r="A483" s="115" t="s">
        <v>4041</v>
      </c>
      <c r="B483" s="116" t="s">
        <v>3786</v>
      </c>
      <c r="C483" s="113" t="s">
        <v>4015</v>
      </c>
      <c r="D483" s="113" t="s">
        <v>4055</v>
      </c>
      <c r="E483" s="113" t="s">
        <v>4056</v>
      </c>
      <c r="F483" s="113" t="s">
        <v>3106</v>
      </c>
      <c r="G483" s="89">
        <v>15</v>
      </c>
      <c r="H483" s="179">
        <v>7.5</v>
      </c>
      <c r="I483" s="538" t="s">
        <v>3753</v>
      </c>
    </row>
    <row r="484" spans="1:9" s="156" customFormat="1" ht="151.80000000000001">
      <c r="A484" s="115" t="s">
        <v>4019</v>
      </c>
      <c r="B484" s="116" t="s">
        <v>3786</v>
      </c>
      <c r="C484" s="113" t="s">
        <v>4028</v>
      </c>
      <c r="D484" s="113" t="s">
        <v>4055</v>
      </c>
      <c r="E484" s="113" t="s">
        <v>4056</v>
      </c>
      <c r="F484" s="113" t="s">
        <v>3106</v>
      </c>
      <c r="G484" s="89">
        <v>15</v>
      </c>
      <c r="H484" s="179">
        <v>7.5</v>
      </c>
      <c r="I484" s="538" t="s">
        <v>3753</v>
      </c>
    </row>
    <row r="485" spans="1:9" s="156" customFormat="1" ht="234.6">
      <c r="A485" s="115" t="s">
        <v>4041</v>
      </c>
      <c r="B485" s="116" t="s">
        <v>3786</v>
      </c>
      <c r="C485" s="113" t="s">
        <v>4015</v>
      </c>
      <c r="D485" s="113" t="s">
        <v>4057</v>
      </c>
      <c r="E485" s="113" t="s">
        <v>4058</v>
      </c>
      <c r="F485" s="113" t="s">
        <v>3106</v>
      </c>
      <c r="G485" s="89">
        <v>15</v>
      </c>
      <c r="H485" s="179">
        <v>7.5</v>
      </c>
      <c r="I485" s="538" t="s">
        <v>3753</v>
      </c>
    </row>
    <row r="486" spans="1:9" s="156" customFormat="1" ht="234.6">
      <c r="A486" s="115" t="s">
        <v>4019</v>
      </c>
      <c r="B486" s="116" t="s">
        <v>3786</v>
      </c>
      <c r="C486" s="113" t="s">
        <v>4028</v>
      </c>
      <c r="D486" s="113" t="s">
        <v>4057</v>
      </c>
      <c r="E486" s="113" t="s">
        <v>4058</v>
      </c>
      <c r="F486" s="113" t="s">
        <v>3106</v>
      </c>
      <c r="G486" s="89">
        <v>15</v>
      </c>
      <c r="H486" s="179">
        <v>7.5</v>
      </c>
      <c r="I486" s="538" t="s">
        <v>3753</v>
      </c>
    </row>
    <row r="487" spans="1:9" s="156" customFormat="1" ht="179.4">
      <c r="A487" s="115" t="s">
        <v>4045</v>
      </c>
      <c r="B487" s="116" t="s">
        <v>3786</v>
      </c>
      <c r="C487" s="113" t="s">
        <v>4046</v>
      </c>
      <c r="D487" s="113" t="s">
        <v>4059</v>
      </c>
      <c r="E487" s="113" t="s">
        <v>4060</v>
      </c>
      <c r="F487" s="113" t="s">
        <v>3106</v>
      </c>
      <c r="G487" s="89">
        <v>15</v>
      </c>
      <c r="H487" s="179">
        <v>7.5</v>
      </c>
      <c r="I487" s="538" t="s">
        <v>3753</v>
      </c>
    </row>
    <row r="488" spans="1:9" s="156" customFormat="1" ht="409.6">
      <c r="A488" s="115" t="s">
        <v>4061</v>
      </c>
      <c r="B488" s="116" t="s">
        <v>3786</v>
      </c>
      <c r="C488" s="113" t="s">
        <v>4062</v>
      </c>
      <c r="D488" s="113" t="s">
        <v>4063</v>
      </c>
      <c r="E488" s="113" t="s">
        <v>4064</v>
      </c>
      <c r="F488" s="113" t="s">
        <v>3985</v>
      </c>
      <c r="G488" s="89">
        <v>50</v>
      </c>
      <c r="H488" s="179">
        <v>25</v>
      </c>
      <c r="I488" s="538" t="s">
        <v>3753</v>
      </c>
    </row>
    <row r="489" spans="1:9" s="156" customFormat="1" ht="151.80000000000001">
      <c r="A489" s="115" t="s">
        <v>4065</v>
      </c>
      <c r="B489" s="116" t="s">
        <v>3786</v>
      </c>
      <c r="C489" s="113" t="s">
        <v>4066</v>
      </c>
      <c r="D489" s="113" t="s">
        <v>4067</v>
      </c>
      <c r="E489" s="113" t="s">
        <v>4068</v>
      </c>
      <c r="F489" s="113" t="s">
        <v>3106</v>
      </c>
      <c r="G489" s="89">
        <v>15</v>
      </c>
      <c r="H489" s="179">
        <v>3</v>
      </c>
      <c r="I489" s="538" t="s">
        <v>3753</v>
      </c>
    </row>
    <row r="490" spans="1:9" s="156" customFormat="1" ht="409.6">
      <c r="A490" s="115" t="s">
        <v>4069</v>
      </c>
      <c r="B490" s="116" t="s">
        <v>3786</v>
      </c>
      <c r="C490" s="113" t="s">
        <v>4070</v>
      </c>
      <c r="D490" s="113" t="s">
        <v>4071</v>
      </c>
      <c r="E490" s="113" t="s">
        <v>4072</v>
      </c>
      <c r="F490" s="113" t="s">
        <v>4073</v>
      </c>
      <c r="G490" s="89">
        <v>50</v>
      </c>
      <c r="H490" s="179">
        <v>12.5</v>
      </c>
      <c r="I490" s="538" t="s">
        <v>3753</v>
      </c>
    </row>
    <row r="491" spans="1:9" s="156" customFormat="1" ht="358.8">
      <c r="A491" s="115" t="s">
        <v>4049</v>
      </c>
      <c r="B491" s="116" t="s">
        <v>3786</v>
      </c>
      <c r="C491" s="113" t="s">
        <v>4074</v>
      </c>
      <c r="D491" s="113" t="s">
        <v>4075</v>
      </c>
      <c r="E491" s="113" t="s">
        <v>4076</v>
      </c>
      <c r="F491" s="113" t="s">
        <v>3106</v>
      </c>
      <c r="G491" s="89">
        <v>15</v>
      </c>
      <c r="H491" s="179">
        <v>5</v>
      </c>
      <c r="I491" s="538" t="s">
        <v>3753</v>
      </c>
    </row>
    <row r="492" spans="1:9" s="156" customFormat="1" ht="165.6">
      <c r="A492" s="115" t="s">
        <v>4019</v>
      </c>
      <c r="B492" s="116" t="s">
        <v>3786</v>
      </c>
      <c r="C492" s="113" t="s">
        <v>4028</v>
      </c>
      <c r="D492" s="113" t="s">
        <v>4077</v>
      </c>
      <c r="E492" s="113" t="s">
        <v>4078</v>
      </c>
      <c r="F492" s="113" t="s">
        <v>3106</v>
      </c>
      <c r="G492" s="89">
        <v>15</v>
      </c>
      <c r="H492" s="179">
        <v>7.5</v>
      </c>
      <c r="I492" s="538" t="s">
        <v>3753</v>
      </c>
    </row>
    <row r="493" spans="1:9" s="156" customFormat="1" ht="331.2">
      <c r="A493" s="581" t="s">
        <v>4079</v>
      </c>
      <c r="B493" s="116" t="s">
        <v>3786</v>
      </c>
      <c r="C493" s="113" t="s">
        <v>4028</v>
      </c>
      <c r="D493" s="113" t="s">
        <v>4080</v>
      </c>
      <c r="E493" s="113" t="s">
        <v>4081</v>
      </c>
      <c r="F493" s="113" t="s">
        <v>4082</v>
      </c>
      <c r="G493" s="89">
        <v>50</v>
      </c>
      <c r="H493" s="179">
        <v>25</v>
      </c>
      <c r="I493" s="538" t="s">
        <v>3753</v>
      </c>
    </row>
    <row r="494" spans="1:9" s="156" customFormat="1" ht="409.6">
      <c r="A494" s="115" t="s">
        <v>4083</v>
      </c>
      <c r="B494" s="116" t="s">
        <v>3786</v>
      </c>
      <c r="C494" s="113" t="s">
        <v>4084</v>
      </c>
      <c r="D494" s="113" t="s">
        <v>4085</v>
      </c>
      <c r="E494" s="113" t="s">
        <v>4086</v>
      </c>
      <c r="F494" s="113" t="s">
        <v>4087</v>
      </c>
      <c r="G494" s="89">
        <v>50</v>
      </c>
      <c r="H494" s="179">
        <v>16.66</v>
      </c>
      <c r="I494" s="538" t="s">
        <v>3753</v>
      </c>
    </row>
    <row r="495" spans="1:9" s="156" customFormat="1" ht="358.8">
      <c r="A495" s="115" t="s">
        <v>4045</v>
      </c>
      <c r="B495" s="116" t="s">
        <v>3786</v>
      </c>
      <c r="C495" s="113" t="s">
        <v>4088</v>
      </c>
      <c r="D495" s="113" t="s">
        <v>4089</v>
      </c>
      <c r="E495" s="113" t="s">
        <v>4090</v>
      </c>
      <c r="F495" s="113" t="s">
        <v>4091</v>
      </c>
      <c r="G495" s="89">
        <v>50</v>
      </c>
      <c r="H495" s="179">
        <v>25</v>
      </c>
      <c r="I495" s="538" t="s">
        <v>3753</v>
      </c>
    </row>
    <row r="496" spans="1:9" s="156" customFormat="1" ht="409.6">
      <c r="A496" s="115" t="s">
        <v>4045</v>
      </c>
      <c r="B496" s="116" t="s">
        <v>3786</v>
      </c>
      <c r="C496" s="113" t="s">
        <v>4088</v>
      </c>
      <c r="D496" s="113" t="s">
        <v>4092</v>
      </c>
      <c r="E496" s="113" t="s">
        <v>4093</v>
      </c>
      <c r="F496" s="113" t="s">
        <v>4094</v>
      </c>
      <c r="G496" s="89">
        <v>50</v>
      </c>
      <c r="H496" s="179">
        <v>25</v>
      </c>
      <c r="I496" s="538" t="s">
        <v>3753</v>
      </c>
    </row>
    <row r="497" spans="1:9" s="156" customFormat="1" ht="409.6">
      <c r="A497" s="115" t="s">
        <v>4095</v>
      </c>
      <c r="B497" s="116" t="s">
        <v>3786</v>
      </c>
      <c r="C497" s="113" t="s">
        <v>4096</v>
      </c>
      <c r="D497" s="113" t="s">
        <v>4092</v>
      </c>
      <c r="E497" s="113" t="s">
        <v>4093</v>
      </c>
      <c r="F497" s="113" t="s">
        <v>4094</v>
      </c>
      <c r="G497" s="89">
        <v>50</v>
      </c>
      <c r="H497" s="179">
        <v>25</v>
      </c>
      <c r="I497" s="538" t="s">
        <v>3753</v>
      </c>
    </row>
    <row r="498" spans="1:9" s="156" customFormat="1" ht="372.6">
      <c r="A498" s="115" t="s">
        <v>4097</v>
      </c>
      <c r="B498" s="116" t="s">
        <v>3786</v>
      </c>
      <c r="C498" s="113" t="s">
        <v>4098</v>
      </c>
      <c r="D498" s="113" t="s">
        <v>4099</v>
      </c>
      <c r="E498" s="113" t="s">
        <v>4100</v>
      </c>
      <c r="F498" s="113" t="s">
        <v>4101</v>
      </c>
      <c r="G498" s="89">
        <v>50</v>
      </c>
      <c r="H498" s="179">
        <v>25</v>
      </c>
      <c r="I498" s="538" t="s">
        <v>3753</v>
      </c>
    </row>
    <row r="499" spans="1:9" s="156" customFormat="1" ht="358.8">
      <c r="A499" s="115" t="s">
        <v>4041</v>
      </c>
      <c r="B499" s="116" t="s">
        <v>3786</v>
      </c>
      <c r="C499" s="113" t="s">
        <v>4015</v>
      </c>
      <c r="D499" s="113" t="s">
        <v>4102</v>
      </c>
      <c r="E499" s="113" t="s">
        <v>4103</v>
      </c>
      <c r="F499" s="113" t="s">
        <v>4104</v>
      </c>
      <c r="G499" s="89">
        <v>50</v>
      </c>
      <c r="H499" s="179">
        <v>25</v>
      </c>
      <c r="I499" s="538" t="s">
        <v>3753</v>
      </c>
    </row>
    <row r="500" spans="1:9" s="156" customFormat="1" ht="345">
      <c r="A500" s="115" t="s">
        <v>4105</v>
      </c>
      <c r="B500" s="116" t="s">
        <v>3786</v>
      </c>
      <c r="C500" s="113" t="s">
        <v>4106</v>
      </c>
      <c r="D500" s="113" t="s">
        <v>4107</v>
      </c>
      <c r="E500" s="113" t="s">
        <v>4108</v>
      </c>
      <c r="F500" s="113" t="s">
        <v>4109</v>
      </c>
      <c r="G500" s="89">
        <v>50</v>
      </c>
      <c r="H500" s="179">
        <v>16.66</v>
      </c>
      <c r="I500" s="538" t="s">
        <v>3753</v>
      </c>
    </row>
    <row r="501" spans="1:9" s="156" customFormat="1" ht="372.6">
      <c r="A501" s="115" t="s">
        <v>4110</v>
      </c>
      <c r="B501" s="116" t="s">
        <v>3786</v>
      </c>
      <c r="C501" s="113" t="s">
        <v>4111</v>
      </c>
      <c r="D501" s="113" t="s">
        <v>4112</v>
      </c>
      <c r="E501" s="113" t="s">
        <v>4108</v>
      </c>
      <c r="F501" s="113" t="s">
        <v>4113</v>
      </c>
      <c r="G501" s="89">
        <v>50</v>
      </c>
      <c r="H501" s="179">
        <v>25</v>
      </c>
      <c r="I501" s="538" t="s">
        <v>3753</v>
      </c>
    </row>
    <row r="502" spans="1:9" s="156" customFormat="1" ht="409.6">
      <c r="A502" s="115" t="s">
        <v>4114</v>
      </c>
      <c r="B502" s="116" t="s">
        <v>3786</v>
      </c>
      <c r="C502" s="113" t="s">
        <v>4115</v>
      </c>
      <c r="D502" s="113" t="s">
        <v>4116</v>
      </c>
      <c r="E502" s="113" t="s">
        <v>4117</v>
      </c>
      <c r="F502" s="113" t="s">
        <v>3990</v>
      </c>
      <c r="G502" s="89">
        <v>50</v>
      </c>
      <c r="H502" s="179">
        <v>16.66</v>
      </c>
      <c r="I502" s="538" t="s">
        <v>3753</v>
      </c>
    </row>
    <row r="503" spans="1:9" s="156" customFormat="1" ht="386.4">
      <c r="A503" s="115" t="s">
        <v>4041</v>
      </c>
      <c r="B503" s="116" t="s">
        <v>3786</v>
      </c>
      <c r="C503" s="113" t="s">
        <v>4015</v>
      </c>
      <c r="D503" s="113" t="s">
        <v>4118</v>
      </c>
      <c r="E503" s="113" t="s">
        <v>4119</v>
      </c>
      <c r="F503" s="113" t="s">
        <v>4120</v>
      </c>
      <c r="G503" s="89">
        <v>50</v>
      </c>
      <c r="H503" s="179">
        <v>25</v>
      </c>
      <c r="I503" s="538" t="s">
        <v>3753</v>
      </c>
    </row>
    <row r="504" spans="1:9" s="156" customFormat="1" ht="165.6">
      <c r="A504" s="115" t="s">
        <v>4041</v>
      </c>
      <c r="B504" s="116" t="s">
        <v>3786</v>
      </c>
      <c r="C504" s="113" t="s">
        <v>4015</v>
      </c>
      <c r="D504" s="113" t="s">
        <v>4121</v>
      </c>
      <c r="E504" s="113" t="s">
        <v>4122</v>
      </c>
      <c r="F504" s="113" t="s">
        <v>3106</v>
      </c>
      <c r="G504" s="89">
        <v>15</v>
      </c>
      <c r="H504" s="179">
        <v>7.5</v>
      </c>
      <c r="I504" s="538" t="s">
        <v>3753</v>
      </c>
    </row>
    <row r="505" spans="1:9" s="156" customFormat="1" ht="331.2">
      <c r="A505" s="115" t="s">
        <v>4019</v>
      </c>
      <c r="B505" s="116" t="s">
        <v>3786</v>
      </c>
      <c r="C505" s="113" t="s">
        <v>4028</v>
      </c>
      <c r="D505" s="113" t="s">
        <v>4123</v>
      </c>
      <c r="E505" s="113" t="s">
        <v>4124</v>
      </c>
      <c r="F505" s="113" t="s">
        <v>4125</v>
      </c>
      <c r="G505" s="89">
        <v>50</v>
      </c>
      <c r="H505" s="179">
        <v>25</v>
      </c>
      <c r="I505" s="538" t="s">
        <v>3753</v>
      </c>
    </row>
    <row r="506" spans="1:9" s="156" customFormat="1" ht="372.6">
      <c r="A506" s="115" t="s">
        <v>4045</v>
      </c>
      <c r="B506" s="116" t="s">
        <v>3786</v>
      </c>
      <c r="C506" s="113" t="s">
        <v>4088</v>
      </c>
      <c r="D506" s="113" t="s">
        <v>4126</v>
      </c>
      <c r="E506" s="113" t="s">
        <v>4127</v>
      </c>
      <c r="F506" s="113" t="s">
        <v>4128</v>
      </c>
      <c r="G506" s="89">
        <v>50</v>
      </c>
      <c r="H506" s="179">
        <v>25</v>
      </c>
      <c r="I506" s="538" t="s">
        <v>3753</v>
      </c>
    </row>
    <row r="507" spans="1:9" s="156" customFormat="1" ht="234.6">
      <c r="A507" s="115" t="s">
        <v>4129</v>
      </c>
      <c r="B507" s="116" t="s">
        <v>3786</v>
      </c>
      <c r="C507" s="113" t="s">
        <v>4130</v>
      </c>
      <c r="D507" s="113" t="s">
        <v>4131</v>
      </c>
      <c r="E507" s="113" t="s">
        <v>4132</v>
      </c>
      <c r="F507" s="113" t="s">
        <v>3106</v>
      </c>
      <c r="G507" s="89">
        <v>15</v>
      </c>
      <c r="H507" s="179">
        <v>3.75</v>
      </c>
      <c r="I507" s="538" t="s">
        <v>3753</v>
      </c>
    </row>
    <row r="508" spans="1:9" s="156" customFormat="1" ht="234.6">
      <c r="A508" s="115" t="s">
        <v>4133</v>
      </c>
      <c r="B508" s="116" t="s">
        <v>3786</v>
      </c>
      <c r="C508" s="113" t="s">
        <v>4134</v>
      </c>
      <c r="D508" s="113" t="s">
        <v>4135</v>
      </c>
      <c r="E508" s="113" t="s">
        <v>4136</v>
      </c>
      <c r="F508" s="113" t="s">
        <v>4137</v>
      </c>
      <c r="G508" s="89">
        <v>15</v>
      </c>
      <c r="H508" s="179">
        <v>15</v>
      </c>
      <c r="I508" s="538" t="s">
        <v>3753</v>
      </c>
    </row>
    <row r="509" spans="1:9" s="156" customFormat="1" ht="220.8">
      <c r="A509" s="115" t="s">
        <v>4138</v>
      </c>
      <c r="B509" s="116" t="s">
        <v>3786</v>
      </c>
      <c r="C509" s="113" t="s">
        <v>4015</v>
      </c>
      <c r="D509" s="113" t="s">
        <v>4139</v>
      </c>
      <c r="E509" s="113" t="s">
        <v>4140</v>
      </c>
      <c r="F509" s="113" t="s">
        <v>3106</v>
      </c>
      <c r="G509" s="89">
        <v>15</v>
      </c>
      <c r="H509" s="179">
        <v>7.5</v>
      </c>
      <c r="I509" s="538" t="s">
        <v>3753</v>
      </c>
    </row>
    <row r="510" spans="1:9" s="156" customFormat="1" ht="248.4">
      <c r="A510" s="115" t="s">
        <v>4141</v>
      </c>
      <c r="B510" s="116" t="s">
        <v>3786</v>
      </c>
      <c r="C510" s="113" t="s">
        <v>4142</v>
      </c>
      <c r="D510" s="113" t="s">
        <v>4143</v>
      </c>
      <c r="E510" s="113" t="s">
        <v>4144</v>
      </c>
      <c r="F510" s="113" t="s">
        <v>3106</v>
      </c>
      <c r="G510" s="89">
        <v>15</v>
      </c>
      <c r="H510" s="179">
        <v>15</v>
      </c>
      <c r="I510" s="538" t="s">
        <v>3753</v>
      </c>
    </row>
    <row r="511" spans="1:9" s="156" customFormat="1" ht="207">
      <c r="A511" s="115" t="s">
        <v>4145</v>
      </c>
      <c r="B511" s="116" t="s">
        <v>3786</v>
      </c>
      <c r="C511" s="113" t="s">
        <v>4146</v>
      </c>
      <c r="D511" s="113" t="s">
        <v>4147</v>
      </c>
      <c r="E511" s="113" t="s">
        <v>4148</v>
      </c>
      <c r="F511" s="113" t="s">
        <v>3106</v>
      </c>
      <c r="G511" s="89">
        <v>15</v>
      </c>
      <c r="H511" s="179">
        <v>7.5</v>
      </c>
      <c r="I511" s="538" t="s">
        <v>3753</v>
      </c>
    </row>
    <row r="512" spans="1:9" s="156" customFormat="1" ht="409.6">
      <c r="A512" s="115" t="s">
        <v>4036</v>
      </c>
      <c r="B512" s="116" t="s">
        <v>3786</v>
      </c>
      <c r="C512" s="113" t="s">
        <v>4098</v>
      </c>
      <c r="D512" s="113" t="s">
        <v>4149</v>
      </c>
      <c r="E512" s="113" t="s">
        <v>4150</v>
      </c>
      <c r="F512" s="113" t="s">
        <v>4151</v>
      </c>
      <c r="G512" s="89">
        <v>50</v>
      </c>
      <c r="H512" s="179">
        <v>25</v>
      </c>
      <c r="I512" s="538" t="s">
        <v>3753</v>
      </c>
    </row>
    <row r="513" spans="1:9" s="156" customFormat="1" ht="409.6">
      <c r="A513" s="115" t="s">
        <v>4152</v>
      </c>
      <c r="B513" s="116" t="s">
        <v>3786</v>
      </c>
      <c r="C513" s="113" t="s">
        <v>4153</v>
      </c>
      <c r="D513" s="113" t="s">
        <v>4154</v>
      </c>
      <c r="E513" s="113" t="s">
        <v>4155</v>
      </c>
      <c r="F513" s="113" t="s">
        <v>3106</v>
      </c>
      <c r="G513" s="89">
        <v>15</v>
      </c>
      <c r="H513" s="179">
        <v>7.5</v>
      </c>
      <c r="I513" s="538" t="s">
        <v>3753</v>
      </c>
    </row>
    <row r="514" spans="1:9" s="156" customFormat="1" ht="165.6">
      <c r="A514" s="115" t="s">
        <v>4041</v>
      </c>
      <c r="B514" s="116" t="s">
        <v>3786</v>
      </c>
      <c r="C514" s="113" t="s">
        <v>4015</v>
      </c>
      <c r="D514" s="113" t="s">
        <v>4156</v>
      </c>
      <c r="E514" s="113" t="s">
        <v>4157</v>
      </c>
      <c r="F514" s="113" t="s">
        <v>3106</v>
      </c>
      <c r="G514" s="89">
        <v>15</v>
      </c>
      <c r="H514" s="179">
        <v>7.5</v>
      </c>
      <c r="I514" s="538" t="s">
        <v>3753</v>
      </c>
    </row>
    <row r="515" spans="1:9" s="156" customFormat="1" ht="165.6">
      <c r="A515" s="115" t="s">
        <v>4158</v>
      </c>
      <c r="B515" s="116" t="s">
        <v>3786</v>
      </c>
      <c r="C515" s="113" t="s">
        <v>4028</v>
      </c>
      <c r="D515" s="113" t="s">
        <v>4156</v>
      </c>
      <c r="E515" s="113" t="s">
        <v>4157</v>
      </c>
      <c r="F515" s="113" t="s">
        <v>3106</v>
      </c>
      <c r="G515" s="89">
        <v>15</v>
      </c>
      <c r="H515" s="179">
        <v>7.5</v>
      </c>
      <c r="I515" s="538" t="s">
        <v>3753</v>
      </c>
    </row>
    <row r="516" spans="1:9" s="156" customFormat="1" ht="234.6">
      <c r="A516" s="115" t="s">
        <v>4159</v>
      </c>
      <c r="B516" s="116" t="s">
        <v>3786</v>
      </c>
      <c r="C516" s="113" t="s">
        <v>4160</v>
      </c>
      <c r="D516" s="113" t="s">
        <v>4161</v>
      </c>
      <c r="E516" s="113" t="s">
        <v>4162</v>
      </c>
      <c r="F516" s="113" t="s">
        <v>4163</v>
      </c>
      <c r="G516" s="89">
        <v>15</v>
      </c>
      <c r="H516" s="179">
        <v>3.75</v>
      </c>
      <c r="I516" s="538" t="s">
        <v>3753</v>
      </c>
    </row>
    <row r="517" spans="1:9" s="156" customFormat="1" ht="234.6">
      <c r="A517" s="246" t="s">
        <v>4049</v>
      </c>
      <c r="B517" s="306" t="s">
        <v>3786</v>
      </c>
      <c r="C517" s="278" t="s">
        <v>4050</v>
      </c>
      <c r="D517" s="278" t="s">
        <v>4047</v>
      </c>
      <c r="E517" s="278" t="s">
        <v>4048</v>
      </c>
      <c r="F517" s="278" t="s">
        <v>3106</v>
      </c>
      <c r="G517" s="248">
        <v>15</v>
      </c>
      <c r="H517" s="280">
        <v>5</v>
      </c>
      <c r="I517" s="538" t="s">
        <v>3754</v>
      </c>
    </row>
    <row r="518" spans="1:9" s="156" customFormat="1" ht="409.6">
      <c r="A518" s="246" t="s">
        <v>4069</v>
      </c>
      <c r="B518" s="306" t="s">
        <v>3786</v>
      </c>
      <c r="C518" s="278" t="s">
        <v>4070</v>
      </c>
      <c r="D518" s="278" t="s">
        <v>4071</v>
      </c>
      <c r="E518" s="278" t="s">
        <v>4072</v>
      </c>
      <c r="F518" s="278" t="s">
        <v>4073</v>
      </c>
      <c r="G518" s="248">
        <v>50</v>
      </c>
      <c r="H518" s="280">
        <v>12.5</v>
      </c>
      <c r="I518" s="538" t="s">
        <v>3754</v>
      </c>
    </row>
    <row r="519" spans="1:9" s="156" customFormat="1" ht="358.8">
      <c r="A519" s="246" t="s">
        <v>4049</v>
      </c>
      <c r="B519" s="306" t="s">
        <v>3786</v>
      </c>
      <c r="C519" s="278" t="s">
        <v>4074</v>
      </c>
      <c r="D519" s="278" t="s">
        <v>4075</v>
      </c>
      <c r="E519" s="278" t="s">
        <v>4076</v>
      </c>
      <c r="F519" s="278" t="s">
        <v>3106</v>
      </c>
      <c r="G519" s="248">
        <v>15</v>
      </c>
      <c r="H519" s="280">
        <v>5</v>
      </c>
      <c r="I519" s="538" t="s">
        <v>3754</v>
      </c>
    </row>
    <row r="520" spans="1:9" s="156" customFormat="1" ht="409.6">
      <c r="A520" s="246" t="s">
        <v>4114</v>
      </c>
      <c r="B520" s="306" t="s">
        <v>3786</v>
      </c>
      <c r="C520" s="278" t="s">
        <v>4115</v>
      </c>
      <c r="D520" s="278" t="s">
        <v>4116</v>
      </c>
      <c r="E520" s="278" t="s">
        <v>4117</v>
      </c>
      <c r="F520" s="278" t="s">
        <v>3990</v>
      </c>
      <c r="G520" s="248">
        <v>50</v>
      </c>
      <c r="H520" s="280">
        <v>16.66</v>
      </c>
      <c r="I520" s="538" t="s">
        <v>3754</v>
      </c>
    </row>
    <row r="521" spans="1:9" s="156" customFormat="1" ht="234.6">
      <c r="A521" s="246" t="s">
        <v>4129</v>
      </c>
      <c r="B521" s="306" t="s">
        <v>3786</v>
      </c>
      <c r="C521" s="278" t="s">
        <v>4130</v>
      </c>
      <c r="D521" s="278" t="s">
        <v>4131</v>
      </c>
      <c r="E521" s="278" t="s">
        <v>4164</v>
      </c>
      <c r="F521" s="278" t="s">
        <v>3106</v>
      </c>
      <c r="G521" s="248">
        <v>15</v>
      </c>
      <c r="H521" s="280">
        <v>3.75</v>
      </c>
      <c r="I521" s="538" t="s">
        <v>3754</v>
      </c>
    </row>
    <row r="522" spans="1:9" s="156" customFormat="1" ht="82.8">
      <c r="A522" s="246" t="s">
        <v>4165</v>
      </c>
      <c r="B522" s="306" t="s">
        <v>1150</v>
      </c>
      <c r="C522" s="278" t="s">
        <v>4166</v>
      </c>
      <c r="D522" s="278" t="s">
        <v>4167</v>
      </c>
      <c r="E522" s="307" t="s">
        <v>4168</v>
      </c>
      <c r="F522" s="278" t="s">
        <v>4169</v>
      </c>
      <c r="G522" s="248">
        <v>50</v>
      </c>
      <c r="H522" s="280">
        <v>50</v>
      </c>
      <c r="I522" s="538" t="s">
        <v>3755</v>
      </c>
    </row>
    <row r="523" spans="1:9" s="156" customFormat="1" ht="151.80000000000001">
      <c r="A523" s="246" t="s">
        <v>4165</v>
      </c>
      <c r="B523" s="306" t="s">
        <v>1150</v>
      </c>
      <c r="C523" s="278" t="s">
        <v>4166</v>
      </c>
      <c r="D523" s="278" t="s">
        <v>4170</v>
      </c>
      <c r="E523" s="307" t="s">
        <v>4171</v>
      </c>
      <c r="F523" s="278" t="s">
        <v>4172</v>
      </c>
      <c r="G523" s="248">
        <v>50</v>
      </c>
      <c r="H523" s="280">
        <v>50</v>
      </c>
      <c r="I523" s="538" t="s">
        <v>3755</v>
      </c>
    </row>
    <row r="524" spans="1:9" s="156" customFormat="1" ht="151.80000000000001">
      <c r="A524" s="246" t="s">
        <v>4165</v>
      </c>
      <c r="B524" s="306" t="s">
        <v>1150</v>
      </c>
      <c r="C524" s="278" t="s">
        <v>4166</v>
      </c>
      <c r="D524" s="278" t="s">
        <v>4173</v>
      </c>
      <c r="E524" s="307" t="s">
        <v>4174</v>
      </c>
      <c r="F524" s="278" t="s">
        <v>4175</v>
      </c>
      <c r="G524" s="248">
        <v>50</v>
      </c>
      <c r="H524" s="280">
        <v>50</v>
      </c>
      <c r="I524" s="538" t="s">
        <v>3755</v>
      </c>
    </row>
    <row r="525" spans="1:9" s="156" customFormat="1" ht="151.80000000000001">
      <c r="A525" s="246" t="s">
        <v>4165</v>
      </c>
      <c r="B525" s="306" t="s">
        <v>1150</v>
      </c>
      <c r="C525" s="278" t="s">
        <v>4166</v>
      </c>
      <c r="D525" s="278" t="s">
        <v>4176</v>
      </c>
      <c r="E525" s="307" t="s">
        <v>4177</v>
      </c>
      <c r="F525" s="278" t="s">
        <v>4178</v>
      </c>
      <c r="G525" s="248">
        <v>50</v>
      </c>
      <c r="H525" s="280">
        <v>50</v>
      </c>
      <c r="I525" s="538" t="s">
        <v>3755</v>
      </c>
    </row>
    <row r="526" spans="1:9" s="156" customFormat="1" ht="138">
      <c r="A526" s="246" t="s">
        <v>4165</v>
      </c>
      <c r="B526" s="306" t="s">
        <v>1150</v>
      </c>
      <c r="C526" s="278" t="s">
        <v>4166</v>
      </c>
      <c r="D526" s="278" t="s">
        <v>4179</v>
      </c>
      <c r="E526" s="307" t="s">
        <v>4180</v>
      </c>
      <c r="F526" s="278" t="s">
        <v>4181</v>
      </c>
      <c r="G526" s="248">
        <v>50</v>
      </c>
      <c r="H526" s="280">
        <v>50</v>
      </c>
      <c r="I526" s="538" t="s">
        <v>3755</v>
      </c>
    </row>
    <row r="527" spans="1:9" s="156" customFormat="1" ht="165.6">
      <c r="A527" s="246" t="s">
        <v>4165</v>
      </c>
      <c r="B527" s="306" t="s">
        <v>1150</v>
      </c>
      <c r="C527" s="278" t="s">
        <v>4166</v>
      </c>
      <c r="D527" s="278" t="s">
        <v>4182</v>
      </c>
      <c r="E527" s="307" t="s">
        <v>4183</v>
      </c>
      <c r="F527" s="278" t="s">
        <v>4184</v>
      </c>
      <c r="G527" s="248">
        <v>50</v>
      </c>
      <c r="H527" s="280">
        <v>50</v>
      </c>
      <c r="I527" s="538" t="s">
        <v>3755</v>
      </c>
    </row>
    <row r="528" spans="1:9" s="156" customFormat="1" ht="110.4">
      <c r="A528" s="246" t="s">
        <v>4165</v>
      </c>
      <c r="B528" s="306" t="s">
        <v>1150</v>
      </c>
      <c r="C528" s="278" t="s">
        <v>4166</v>
      </c>
      <c r="D528" s="278" t="s">
        <v>4185</v>
      </c>
      <c r="E528" s="307" t="s">
        <v>4186</v>
      </c>
      <c r="F528" s="278" t="s">
        <v>4187</v>
      </c>
      <c r="G528" s="248">
        <v>50</v>
      </c>
      <c r="H528" s="280">
        <v>50</v>
      </c>
      <c r="I528" s="538" t="s">
        <v>3755</v>
      </c>
    </row>
    <row r="529" spans="1:9" s="156" customFormat="1" ht="110.4">
      <c r="A529" s="246" t="s">
        <v>4188</v>
      </c>
      <c r="B529" s="306" t="s">
        <v>1150</v>
      </c>
      <c r="C529" s="278" t="s">
        <v>4189</v>
      </c>
      <c r="D529" s="278" t="s">
        <v>4190</v>
      </c>
      <c r="E529" s="307" t="s">
        <v>4191</v>
      </c>
      <c r="F529" s="278" t="s">
        <v>4192</v>
      </c>
      <c r="G529" s="248">
        <v>50</v>
      </c>
      <c r="H529" s="280">
        <v>50</v>
      </c>
      <c r="I529" s="538" t="s">
        <v>3755</v>
      </c>
    </row>
    <row r="530" spans="1:9" s="156" customFormat="1" ht="151.80000000000001">
      <c r="A530" s="246" t="s">
        <v>4188</v>
      </c>
      <c r="B530" s="306" t="s">
        <v>1150</v>
      </c>
      <c r="C530" s="278" t="s">
        <v>4189</v>
      </c>
      <c r="D530" s="278" t="s">
        <v>4193</v>
      </c>
      <c r="E530" s="307" t="s">
        <v>4194</v>
      </c>
      <c r="F530" s="278" t="s">
        <v>1154</v>
      </c>
      <c r="G530" s="248">
        <v>15</v>
      </c>
      <c r="H530" s="280">
        <v>15</v>
      </c>
      <c r="I530" s="538" t="s">
        <v>3755</v>
      </c>
    </row>
    <row r="531" spans="1:9" s="156" customFormat="1" ht="151.80000000000001">
      <c r="A531" s="246" t="s">
        <v>4188</v>
      </c>
      <c r="B531" s="306" t="s">
        <v>1150</v>
      </c>
      <c r="C531" s="278" t="s">
        <v>4189</v>
      </c>
      <c r="D531" s="278" t="s">
        <v>4195</v>
      </c>
      <c r="E531" s="307" t="s">
        <v>4196</v>
      </c>
      <c r="F531" s="278" t="s">
        <v>4197</v>
      </c>
      <c r="G531" s="248">
        <v>50</v>
      </c>
      <c r="H531" s="280">
        <v>50</v>
      </c>
      <c r="I531" s="538" t="s">
        <v>3755</v>
      </c>
    </row>
    <row r="532" spans="1:9" s="156" customFormat="1" ht="96.6">
      <c r="A532" s="246" t="s">
        <v>4188</v>
      </c>
      <c r="B532" s="306" t="s">
        <v>1150</v>
      </c>
      <c r="C532" s="278" t="s">
        <v>4189</v>
      </c>
      <c r="D532" s="278" t="s">
        <v>4198</v>
      </c>
      <c r="E532" s="307" t="s">
        <v>4199</v>
      </c>
      <c r="F532" s="278" t="s">
        <v>4200</v>
      </c>
      <c r="G532" s="248">
        <v>50</v>
      </c>
      <c r="H532" s="280">
        <v>50</v>
      </c>
      <c r="I532" s="538" t="s">
        <v>3755</v>
      </c>
    </row>
    <row r="533" spans="1:9" s="156" customFormat="1" ht="151.80000000000001">
      <c r="A533" s="246" t="s">
        <v>4201</v>
      </c>
      <c r="B533" s="306" t="s">
        <v>1150</v>
      </c>
      <c r="C533" s="278" t="s">
        <v>4202</v>
      </c>
      <c r="D533" s="278" t="s">
        <v>4203</v>
      </c>
      <c r="E533" s="307" t="s">
        <v>4204</v>
      </c>
      <c r="F533" s="278" t="s">
        <v>4205</v>
      </c>
      <c r="G533" s="248">
        <v>50</v>
      </c>
      <c r="H533" s="280">
        <v>25</v>
      </c>
      <c r="I533" s="538" t="s">
        <v>3755</v>
      </c>
    </row>
    <row r="534" spans="1:9" s="156" customFormat="1" ht="110.4">
      <c r="A534" s="246" t="s">
        <v>4201</v>
      </c>
      <c r="B534" s="306" t="s">
        <v>1150</v>
      </c>
      <c r="C534" s="278" t="s">
        <v>4202</v>
      </c>
      <c r="D534" s="278" t="s">
        <v>4206</v>
      </c>
      <c r="E534" s="307" t="s">
        <v>4207</v>
      </c>
      <c r="F534" s="278" t="s">
        <v>4208</v>
      </c>
      <c r="G534" s="248">
        <v>50</v>
      </c>
      <c r="H534" s="280">
        <v>25</v>
      </c>
      <c r="I534" s="538" t="s">
        <v>3755</v>
      </c>
    </row>
    <row r="535" spans="1:9" s="156" customFormat="1" ht="151.80000000000001">
      <c r="A535" s="246" t="s">
        <v>4209</v>
      </c>
      <c r="B535" s="306" t="s">
        <v>1150</v>
      </c>
      <c r="C535" s="278" t="s">
        <v>4210</v>
      </c>
      <c r="D535" s="278" t="s">
        <v>4211</v>
      </c>
      <c r="E535" s="307" t="s">
        <v>4212</v>
      </c>
      <c r="F535" s="278" t="s">
        <v>4213</v>
      </c>
      <c r="G535" s="248">
        <v>50</v>
      </c>
      <c r="H535" s="280">
        <v>50</v>
      </c>
      <c r="I535" s="538" t="s">
        <v>3755</v>
      </c>
    </row>
    <row r="536" spans="1:9" s="156" customFormat="1" ht="96.6">
      <c r="A536" s="246" t="s">
        <v>4209</v>
      </c>
      <c r="B536" s="306" t="s">
        <v>1150</v>
      </c>
      <c r="C536" s="278" t="s">
        <v>4210</v>
      </c>
      <c r="D536" s="278" t="s">
        <v>4214</v>
      </c>
      <c r="E536" s="307" t="s">
        <v>4215</v>
      </c>
      <c r="F536" s="278" t="s">
        <v>1314</v>
      </c>
      <c r="G536" s="248">
        <v>50</v>
      </c>
      <c r="H536" s="280">
        <v>50</v>
      </c>
      <c r="I536" s="538" t="s">
        <v>3755</v>
      </c>
    </row>
    <row r="537" spans="1:9" s="156" customFormat="1" ht="151.80000000000001">
      <c r="A537" s="246" t="s">
        <v>4201</v>
      </c>
      <c r="B537" s="306" t="s">
        <v>1150</v>
      </c>
      <c r="C537" s="278" t="s">
        <v>4216</v>
      </c>
      <c r="D537" s="278" t="s">
        <v>4217</v>
      </c>
      <c r="E537" s="307" t="s">
        <v>4218</v>
      </c>
      <c r="F537" s="278" t="s">
        <v>389</v>
      </c>
      <c r="G537" s="248">
        <v>50</v>
      </c>
      <c r="H537" s="280">
        <v>25</v>
      </c>
      <c r="I537" s="538" t="s">
        <v>3755</v>
      </c>
    </row>
    <row r="538" spans="1:9" s="156" customFormat="1" ht="110.4">
      <c r="A538" s="246" t="s">
        <v>4201</v>
      </c>
      <c r="B538" s="306" t="s">
        <v>1150</v>
      </c>
      <c r="C538" s="278" t="s">
        <v>4216</v>
      </c>
      <c r="D538" s="278" t="s">
        <v>4190</v>
      </c>
      <c r="E538" s="307" t="s">
        <v>4191</v>
      </c>
      <c r="F538" s="278" t="s">
        <v>1314</v>
      </c>
      <c r="G538" s="248">
        <v>50</v>
      </c>
      <c r="H538" s="280">
        <v>25</v>
      </c>
      <c r="I538" s="538" t="s">
        <v>3755</v>
      </c>
    </row>
    <row r="539" spans="1:9" s="156" customFormat="1" ht="100.8">
      <c r="A539" s="246" t="s">
        <v>4219</v>
      </c>
      <c r="B539" s="306" t="s">
        <v>1150</v>
      </c>
      <c r="C539" s="278" t="s">
        <v>4220</v>
      </c>
      <c r="D539" s="278" t="s">
        <v>4221</v>
      </c>
      <c r="E539" s="307" t="s">
        <v>4222</v>
      </c>
      <c r="F539" s="278" t="s">
        <v>1154</v>
      </c>
      <c r="G539" s="248">
        <v>15</v>
      </c>
      <c r="H539" s="280">
        <v>5</v>
      </c>
      <c r="I539" s="538" t="s">
        <v>3755</v>
      </c>
    </row>
    <row r="540" spans="1:9" s="156" customFormat="1" ht="138">
      <c r="A540" s="246" t="s">
        <v>4223</v>
      </c>
      <c r="B540" s="306" t="s">
        <v>1150</v>
      </c>
      <c r="C540" s="278" t="s">
        <v>4224</v>
      </c>
      <c r="D540" s="278" t="s">
        <v>4225</v>
      </c>
      <c r="E540" s="307" t="s">
        <v>4226</v>
      </c>
      <c r="F540" s="278" t="s">
        <v>389</v>
      </c>
      <c r="G540" s="248">
        <v>50</v>
      </c>
      <c r="H540" s="280">
        <v>50</v>
      </c>
      <c r="I540" s="538" t="s">
        <v>3755</v>
      </c>
    </row>
    <row r="541" spans="1:9" s="156" customFormat="1" ht="110.4">
      <c r="A541" s="246" t="s">
        <v>4223</v>
      </c>
      <c r="B541" s="306" t="s">
        <v>1150</v>
      </c>
      <c r="C541" s="278" t="s">
        <v>4224</v>
      </c>
      <c r="D541" s="278" t="s">
        <v>4227</v>
      </c>
      <c r="E541" s="307" t="s">
        <v>4228</v>
      </c>
      <c r="F541" s="278" t="s">
        <v>4229</v>
      </c>
      <c r="G541" s="248">
        <v>15</v>
      </c>
      <c r="H541" s="280">
        <v>15</v>
      </c>
      <c r="I541" s="538" t="s">
        <v>3755</v>
      </c>
    </row>
    <row r="542" spans="1:9" s="156" customFormat="1" ht="96.6">
      <c r="A542" s="246" t="s">
        <v>4223</v>
      </c>
      <c r="B542" s="306" t="s">
        <v>1150</v>
      </c>
      <c r="C542" s="278" t="s">
        <v>4224</v>
      </c>
      <c r="D542" s="278" t="s">
        <v>4230</v>
      </c>
      <c r="E542" s="307" t="s">
        <v>4231</v>
      </c>
      <c r="F542" s="278" t="s">
        <v>1154</v>
      </c>
      <c r="G542" s="248">
        <v>15</v>
      </c>
      <c r="H542" s="280">
        <v>15</v>
      </c>
      <c r="I542" s="538" t="s">
        <v>3755</v>
      </c>
    </row>
    <row r="543" spans="1:9" s="156" customFormat="1" ht="124.2">
      <c r="A543" s="246" t="s">
        <v>4223</v>
      </c>
      <c r="B543" s="306" t="s">
        <v>1150</v>
      </c>
      <c r="C543" s="278" t="s">
        <v>4232</v>
      </c>
      <c r="D543" s="278" t="s">
        <v>4233</v>
      </c>
      <c r="E543" s="307" t="s">
        <v>4234</v>
      </c>
      <c r="F543" s="278" t="s">
        <v>389</v>
      </c>
      <c r="G543" s="248">
        <v>50</v>
      </c>
      <c r="H543" s="280">
        <v>50</v>
      </c>
      <c r="I543" s="538" t="s">
        <v>3755</v>
      </c>
    </row>
    <row r="544" spans="1:9" s="156" customFormat="1" ht="138">
      <c r="A544" s="246" t="s">
        <v>4223</v>
      </c>
      <c r="B544" s="306" t="s">
        <v>1150</v>
      </c>
      <c r="C544" s="278" t="s">
        <v>4232</v>
      </c>
      <c r="D544" s="278" t="s">
        <v>4235</v>
      </c>
      <c r="E544" s="307" t="s">
        <v>4236</v>
      </c>
      <c r="F544" s="278" t="s">
        <v>389</v>
      </c>
      <c r="G544" s="248">
        <v>50</v>
      </c>
      <c r="H544" s="280">
        <v>50</v>
      </c>
      <c r="I544" s="538" t="s">
        <v>3755</v>
      </c>
    </row>
    <row r="545" spans="1:9" s="156" customFormat="1" ht="165.6">
      <c r="A545" s="246" t="s">
        <v>4237</v>
      </c>
      <c r="B545" s="306" t="s">
        <v>1150</v>
      </c>
      <c r="C545" s="278" t="s">
        <v>4238</v>
      </c>
      <c r="D545" s="278" t="s">
        <v>4239</v>
      </c>
      <c r="E545" s="307" t="s">
        <v>4240</v>
      </c>
      <c r="F545" s="278" t="s">
        <v>389</v>
      </c>
      <c r="G545" s="248">
        <v>50</v>
      </c>
      <c r="H545" s="280">
        <v>50</v>
      </c>
      <c r="I545" s="538" t="s">
        <v>3755</v>
      </c>
    </row>
    <row r="546" spans="1:9" s="156" customFormat="1" ht="110.4">
      <c r="A546" s="246" t="s">
        <v>4237</v>
      </c>
      <c r="B546" s="306" t="s">
        <v>1150</v>
      </c>
      <c r="C546" s="278" t="s">
        <v>4238</v>
      </c>
      <c r="D546" s="278" t="s">
        <v>4241</v>
      </c>
      <c r="E546" s="307" t="s">
        <v>4242</v>
      </c>
      <c r="F546" s="278" t="s">
        <v>1154</v>
      </c>
      <c r="G546" s="248">
        <v>15</v>
      </c>
      <c r="H546" s="280">
        <v>15</v>
      </c>
      <c r="I546" s="538" t="s">
        <v>3755</v>
      </c>
    </row>
    <row r="547" spans="1:9" s="156" customFormat="1" ht="129.6">
      <c r="A547" s="246" t="s">
        <v>4237</v>
      </c>
      <c r="B547" s="306" t="s">
        <v>1150</v>
      </c>
      <c r="C547" s="278" t="s">
        <v>4238</v>
      </c>
      <c r="D547" s="278" t="s">
        <v>4243</v>
      </c>
      <c r="E547" s="307" t="s">
        <v>4244</v>
      </c>
      <c r="F547" s="278" t="s">
        <v>1154</v>
      </c>
      <c r="G547" s="248">
        <v>15</v>
      </c>
      <c r="H547" s="280">
        <v>15</v>
      </c>
      <c r="I547" s="538" t="s">
        <v>3755</v>
      </c>
    </row>
    <row r="548" spans="1:9" s="156" customFormat="1" ht="110.4">
      <c r="A548" s="246" t="s">
        <v>4245</v>
      </c>
      <c r="B548" s="306" t="s">
        <v>1150</v>
      </c>
      <c r="C548" s="278" t="s">
        <v>4246</v>
      </c>
      <c r="D548" s="278" t="s">
        <v>4247</v>
      </c>
      <c r="E548" s="307" t="s">
        <v>4248</v>
      </c>
      <c r="F548" s="278" t="s">
        <v>389</v>
      </c>
      <c r="G548" s="248">
        <v>50</v>
      </c>
      <c r="H548" s="280">
        <v>25</v>
      </c>
      <c r="I548" s="538" t="s">
        <v>3755</v>
      </c>
    </row>
    <row r="549" spans="1:9" s="156" customFormat="1" ht="124.2">
      <c r="A549" s="246" t="s">
        <v>4245</v>
      </c>
      <c r="B549" s="306" t="s">
        <v>1150</v>
      </c>
      <c r="C549" s="278" t="s">
        <v>4246</v>
      </c>
      <c r="D549" s="278" t="s">
        <v>4249</v>
      </c>
      <c r="E549" s="307" t="s">
        <v>4250</v>
      </c>
      <c r="F549" s="278" t="s">
        <v>4251</v>
      </c>
      <c r="G549" s="248">
        <v>15</v>
      </c>
      <c r="H549" s="280">
        <v>7.5</v>
      </c>
      <c r="I549" s="538" t="s">
        <v>3755</v>
      </c>
    </row>
    <row r="550" spans="1:9" s="156" customFormat="1" ht="110.4">
      <c r="A550" s="246" t="s">
        <v>4245</v>
      </c>
      <c r="B550" s="306" t="s">
        <v>1150</v>
      </c>
      <c r="C550" s="278" t="s">
        <v>4246</v>
      </c>
      <c r="D550" s="278" t="s">
        <v>4252</v>
      </c>
      <c r="E550" s="307" t="s">
        <v>4253</v>
      </c>
      <c r="F550" s="278" t="s">
        <v>389</v>
      </c>
      <c r="G550" s="248">
        <v>50</v>
      </c>
      <c r="H550" s="280">
        <v>25</v>
      </c>
      <c r="I550" s="538" t="s">
        <v>3755</v>
      </c>
    </row>
    <row r="551" spans="1:9" s="156" customFormat="1" ht="82.8">
      <c r="A551" s="246" t="s">
        <v>3830</v>
      </c>
      <c r="B551" s="306" t="s">
        <v>1150</v>
      </c>
      <c r="C551" s="278" t="s">
        <v>1544</v>
      </c>
      <c r="D551" s="278" t="s">
        <v>4254</v>
      </c>
      <c r="E551" s="307" t="s">
        <v>4255</v>
      </c>
      <c r="F551" s="278" t="s">
        <v>389</v>
      </c>
      <c r="G551" s="248">
        <v>50</v>
      </c>
      <c r="H551" s="280">
        <v>25</v>
      </c>
      <c r="I551" s="538" t="s">
        <v>3755</v>
      </c>
    </row>
    <row r="552" spans="1:9" s="156" customFormat="1" ht="187.2">
      <c r="A552" s="246" t="s">
        <v>1149</v>
      </c>
      <c r="B552" s="306" t="s">
        <v>1150</v>
      </c>
      <c r="C552" s="278" t="s">
        <v>1151</v>
      </c>
      <c r="D552" s="278" t="s">
        <v>1152</v>
      </c>
      <c r="E552" s="307" t="s">
        <v>1153</v>
      </c>
      <c r="F552" s="278" t="s">
        <v>1154</v>
      </c>
      <c r="G552" s="248">
        <v>15</v>
      </c>
      <c r="H552" s="280">
        <v>7.5</v>
      </c>
      <c r="I552" s="538" t="s">
        <v>3755</v>
      </c>
    </row>
    <row r="553" spans="1:9" s="156" customFormat="1" ht="110.4">
      <c r="A553" s="246" t="s">
        <v>4256</v>
      </c>
      <c r="B553" s="306" t="s">
        <v>3786</v>
      </c>
      <c r="C553" s="582" t="s">
        <v>4257</v>
      </c>
      <c r="D553" s="278" t="s">
        <v>4258</v>
      </c>
      <c r="E553" s="307" t="s">
        <v>4259</v>
      </c>
      <c r="F553" s="278" t="s">
        <v>4260</v>
      </c>
      <c r="G553" s="248">
        <v>50</v>
      </c>
      <c r="H553" s="280">
        <v>50</v>
      </c>
      <c r="I553" s="538" t="s">
        <v>3756</v>
      </c>
    </row>
    <row r="554" spans="1:9" s="156" customFormat="1" ht="96.6">
      <c r="A554" s="246" t="s">
        <v>4256</v>
      </c>
      <c r="B554" s="306" t="s">
        <v>3786</v>
      </c>
      <c r="C554" s="582" t="s">
        <v>4257</v>
      </c>
      <c r="D554" s="278" t="s">
        <v>4261</v>
      </c>
      <c r="E554" s="307" t="s">
        <v>4262</v>
      </c>
      <c r="F554" s="278" t="s">
        <v>4263</v>
      </c>
      <c r="G554" s="248">
        <v>15</v>
      </c>
      <c r="H554" s="280">
        <v>15</v>
      </c>
      <c r="I554" s="538" t="s">
        <v>3756</v>
      </c>
    </row>
    <row r="555" spans="1:9" s="156" customFormat="1" ht="124.2">
      <c r="A555" s="246" t="s">
        <v>4256</v>
      </c>
      <c r="B555" s="306" t="s">
        <v>3786</v>
      </c>
      <c r="C555" s="582" t="s">
        <v>4257</v>
      </c>
      <c r="D555" s="278" t="s">
        <v>4264</v>
      </c>
      <c r="E555" s="307" t="s">
        <v>4265</v>
      </c>
      <c r="F555" s="278" t="s">
        <v>4266</v>
      </c>
      <c r="G555" s="248">
        <v>50</v>
      </c>
      <c r="H555" s="280">
        <v>50</v>
      </c>
      <c r="I555" s="538" t="s">
        <v>3756</v>
      </c>
    </row>
    <row r="556" spans="1:9" s="156" customFormat="1" ht="96.6">
      <c r="A556" s="246" t="s">
        <v>4256</v>
      </c>
      <c r="B556" s="306" t="s">
        <v>3786</v>
      </c>
      <c r="C556" s="582" t="s">
        <v>4257</v>
      </c>
      <c r="D556" s="278" t="s">
        <v>4267</v>
      </c>
      <c r="E556" s="307" t="s">
        <v>4268</v>
      </c>
      <c r="F556" s="278" t="s">
        <v>261</v>
      </c>
      <c r="G556" s="248">
        <v>50</v>
      </c>
      <c r="H556" s="280">
        <v>50</v>
      </c>
      <c r="I556" s="538" t="s">
        <v>3756</v>
      </c>
    </row>
    <row r="557" spans="1:9" s="156" customFormat="1" ht="124.2">
      <c r="A557" s="246" t="s">
        <v>4256</v>
      </c>
      <c r="B557" s="306" t="s">
        <v>3786</v>
      </c>
      <c r="C557" s="582" t="s">
        <v>4257</v>
      </c>
      <c r="D557" s="278" t="s">
        <v>4269</v>
      </c>
      <c r="E557" s="307" t="s">
        <v>4270</v>
      </c>
      <c r="F557" s="278" t="s">
        <v>4271</v>
      </c>
      <c r="G557" s="248">
        <v>50</v>
      </c>
      <c r="H557" s="280">
        <v>50</v>
      </c>
      <c r="I557" s="538" t="s">
        <v>3756</v>
      </c>
    </row>
    <row r="558" spans="1:9" s="156" customFormat="1" ht="110.4">
      <c r="A558" s="246" t="s">
        <v>4256</v>
      </c>
      <c r="B558" s="306" t="s">
        <v>3786</v>
      </c>
      <c r="C558" s="582" t="s">
        <v>4257</v>
      </c>
      <c r="D558" s="278" t="s">
        <v>4272</v>
      </c>
      <c r="E558" s="307" t="s">
        <v>4273</v>
      </c>
      <c r="F558" s="278" t="s">
        <v>1314</v>
      </c>
      <c r="G558" s="248">
        <v>50</v>
      </c>
      <c r="H558" s="280">
        <v>50</v>
      </c>
      <c r="I558" s="538" t="s">
        <v>3756</v>
      </c>
    </row>
    <row r="559" spans="1:9" s="156" customFormat="1" ht="96.6">
      <c r="A559" s="246" t="s">
        <v>4274</v>
      </c>
      <c r="B559" s="306" t="s">
        <v>3786</v>
      </c>
      <c r="C559" s="278" t="s">
        <v>4275</v>
      </c>
      <c r="D559" s="278" t="s">
        <v>4276</v>
      </c>
      <c r="E559" s="307" t="s">
        <v>4277</v>
      </c>
      <c r="F559" s="278" t="s">
        <v>4278</v>
      </c>
      <c r="G559" s="248">
        <v>50</v>
      </c>
      <c r="H559" s="280">
        <v>25</v>
      </c>
      <c r="I559" s="538" t="s">
        <v>3756</v>
      </c>
    </row>
    <row r="560" spans="1:9" s="156" customFormat="1" ht="96.6">
      <c r="A560" s="246" t="s">
        <v>4279</v>
      </c>
      <c r="B560" s="306" t="s">
        <v>3786</v>
      </c>
      <c r="C560" s="278" t="s">
        <v>4280</v>
      </c>
      <c r="D560" s="278" t="s">
        <v>4281</v>
      </c>
      <c r="E560" s="307" t="s">
        <v>4282</v>
      </c>
      <c r="F560" s="278" t="s">
        <v>4283</v>
      </c>
      <c r="G560" s="248">
        <v>50</v>
      </c>
      <c r="H560" s="280">
        <v>50</v>
      </c>
      <c r="I560" s="538" t="s">
        <v>3756</v>
      </c>
    </row>
    <row r="561" spans="1:9" s="156" customFormat="1" ht="110.4">
      <c r="A561" s="246" t="s">
        <v>4279</v>
      </c>
      <c r="B561" s="306" t="s">
        <v>3786</v>
      </c>
      <c r="C561" s="278" t="s">
        <v>4280</v>
      </c>
      <c r="D561" s="278" t="s">
        <v>4258</v>
      </c>
      <c r="E561" s="307" t="s">
        <v>4259</v>
      </c>
      <c r="F561" s="278" t="s">
        <v>4284</v>
      </c>
      <c r="G561" s="248">
        <v>50</v>
      </c>
      <c r="H561" s="280">
        <v>50</v>
      </c>
      <c r="I561" s="538" t="s">
        <v>3756</v>
      </c>
    </row>
    <row r="562" spans="1:9" s="156" customFormat="1" ht="96.6">
      <c r="A562" s="246" t="s">
        <v>4279</v>
      </c>
      <c r="B562" s="306" t="s">
        <v>3786</v>
      </c>
      <c r="C562" s="278" t="s">
        <v>4280</v>
      </c>
      <c r="D562" s="278" t="s">
        <v>4285</v>
      </c>
      <c r="E562" s="307" t="s">
        <v>4286</v>
      </c>
      <c r="F562" s="278" t="s">
        <v>4287</v>
      </c>
      <c r="G562" s="248">
        <v>50</v>
      </c>
      <c r="H562" s="280">
        <v>50</v>
      </c>
      <c r="I562" s="538" t="s">
        <v>3756</v>
      </c>
    </row>
    <row r="563" spans="1:9" s="156" customFormat="1" ht="96.6">
      <c r="A563" s="246" t="s">
        <v>4279</v>
      </c>
      <c r="B563" s="306" t="s">
        <v>3786</v>
      </c>
      <c r="C563" s="278" t="s">
        <v>4280</v>
      </c>
      <c r="D563" s="278" t="s">
        <v>4288</v>
      </c>
      <c r="E563" s="307" t="s">
        <v>4289</v>
      </c>
      <c r="F563" s="278" t="s">
        <v>4290</v>
      </c>
      <c r="G563" s="248">
        <v>15</v>
      </c>
      <c r="H563" s="280">
        <v>15</v>
      </c>
      <c r="I563" s="538" t="s">
        <v>3756</v>
      </c>
    </row>
    <row r="564" spans="1:9" s="156" customFormat="1" ht="82.8">
      <c r="A564" s="246" t="s">
        <v>4279</v>
      </c>
      <c r="B564" s="306" t="s">
        <v>3786</v>
      </c>
      <c r="C564" s="278" t="s">
        <v>4280</v>
      </c>
      <c r="D564" s="278" t="s">
        <v>4291</v>
      </c>
      <c r="E564" s="307" t="s">
        <v>4292</v>
      </c>
      <c r="F564" s="278" t="s">
        <v>4293</v>
      </c>
      <c r="G564" s="248">
        <v>50</v>
      </c>
      <c r="H564" s="280">
        <v>50</v>
      </c>
      <c r="I564" s="538" t="s">
        <v>3756</v>
      </c>
    </row>
    <row r="565" spans="1:9" s="156" customFormat="1" ht="110.4">
      <c r="A565" s="246" t="s">
        <v>4279</v>
      </c>
      <c r="B565" s="306" t="s">
        <v>3786</v>
      </c>
      <c r="C565" s="278" t="s">
        <v>4280</v>
      </c>
      <c r="D565" s="278" t="s">
        <v>4294</v>
      </c>
      <c r="E565" s="307" t="s">
        <v>4295</v>
      </c>
      <c r="F565" s="278" t="s">
        <v>4296</v>
      </c>
      <c r="G565" s="248">
        <v>50</v>
      </c>
      <c r="H565" s="280">
        <v>50</v>
      </c>
      <c r="I565" s="538" t="s">
        <v>3756</v>
      </c>
    </row>
    <row r="566" spans="1:9" s="156" customFormat="1" ht="110.4">
      <c r="A566" s="246" t="s">
        <v>4279</v>
      </c>
      <c r="B566" s="306" t="s">
        <v>3786</v>
      </c>
      <c r="C566" s="278" t="s">
        <v>4280</v>
      </c>
      <c r="D566" s="278" t="s">
        <v>4297</v>
      </c>
      <c r="E566" s="307" t="s">
        <v>4298</v>
      </c>
      <c r="F566" s="278" t="s">
        <v>4299</v>
      </c>
      <c r="G566" s="248">
        <v>50</v>
      </c>
      <c r="H566" s="280">
        <v>50</v>
      </c>
      <c r="I566" s="538" t="s">
        <v>3756</v>
      </c>
    </row>
    <row r="567" spans="1:9" s="156" customFormat="1" ht="110.4">
      <c r="A567" s="246" t="s">
        <v>4300</v>
      </c>
      <c r="B567" s="306" t="s">
        <v>3786</v>
      </c>
      <c r="C567" s="278" t="s">
        <v>4301</v>
      </c>
      <c r="D567" s="278" t="s">
        <v>4302</v>
      </c>
      <c r="E567" s="307" t="s">
        <v>4295</v>
      </c>
      <c r="F567" s="278" t="s">
        <v>4303</v>
      </c>
      <c r="G567" s="248">
        <v>50</v>
      </c>
      <c r="H567" s="280">
        <v>50</v>
      </c>
      <c r="I567" s="538" t="s">
        <v>3756</v>
      </c>
    </row>
    <row r="568" spans="1:9" s="156" customFormat="1" ht="96.6">
      <c r="A568" s="246" t="s">
        <v>4300</v>
      </c>
      <c r="B568" s="306" t="s">
        <v>3786</v>
      </c>
      <c r="C568" s="278" t="s">
        <v>4301</v>
      </c>
      <c r="D568" s="278" t="s">
        <v>4267</v>
      </c>
      <c r="E568" s="307" t="s">
        <v>4268</v>
      </c>
      <c r="F568" s="278" t="s">
        <v>4304</v>
      </c>
      <c r="G568" s="248">
        <v>50</v>
      </c>
      <c r="H568" s="280">
        <v>50</v>
      </c>
      <c r="I568" s="538" t="s">
        <v>3756</v>
      </c>
    </row>
    <row r="569" spans="1:9" s="156" customFormat="1" ht="138">
      <c r="A569" s="246" t="s">
        <v>4300</v>
      </c>
      <c r="B569" s="306" t="s">
        <v>3786</v>
      </c>
      <c r="C569" s="278" t="s">
        <v>4301</v>
      </c>
      <c r="D569" s="278" t="s">
        <v>4305</v>
      </c>
      <c r="E569" s="307" t="s">
        <v>4306</v>
      </c>
      <c r="F569" s="278" t="s">
        <v>261</v>
      </c>
      <c r="G569" s="248">
        <v>50</v>
      </c>
      <c r="H569" s="280">
        <v>50</v>
      </c>
      <c r="I569" s="538" t="s">
        <v>3756</v>
      </c>
    </row>
    <row r="570" spans="1:9" s="156" customFormat="1" ht="138">
      <c r="A570" s="246" t="s">
        <v>4300</v>
      </c>
      <c r="B570" s="306" t="s">
        <v>3786</v>
      </c>
      <c r="C570" s="278" t="s">
        <v>4301</v>
      </c>
      <c r="D570" s="278" t="s">
        <v>4307</v>
      </c>
      <c r="E570" s="307" t="s">
        <v>4308</v>
      </c>
      <c r="F570" s="278" t="s">
        <v>261</v>
      </c>
      <c r="G570" s="248">
        <v>50</v>
      </c>
      <c r="H570" s="280">
        <v>50</v>
      </c>
      <c r="I570" s="538" t="s">
        <v>3756</v>
      </c>
    </row>
    <row r="571" spans="1:9" s="156" customFormat="1" ht="96.6">
      <c r="A571" s="246" t="s">
        <v>4309</v>
      </c>
      <c r="B571" s="306" t="s">
        <v>3786</v>
      </c>
      <c r="C571" s="278" t="s">
        <v>4310</v>
      </c>
      <c r="D571" s="583" t="s">
        <v>4276</v>
      </c>
      <c r="E571" s="307" t="s">
        <v>4277</v>
      </c>
      <c r="F571" s="278" t="s">
        <v>4278</v>
      </c>
      <c r="G571" s="248">
        <v>50</v>
      </c>
      <c r="H571" s="584">
        <v>50</v>
      </c>
      <c r="I571" s="538" t="s">
        <v>3756</v>
      </c>
    </row>
    <row r="572" spans="1:9" s="156" customFormat="1" ht="69">
      <c r="A572" s="246" t="s">
        <v>4311</v>
      </c>
      <c r="B572" s="306" t="s">
        <v>3786</v>
      </c>
      <c r="C572" s="278" t="s">
        <v>4312</v>
      </c>
      <c r="D572" s="583" t="s">
        <v>4313</v>
      </c>
      <c r="E572" s="307" t="s">
        <v>4314</v>
      </c>
      <c r="F572" s="278" t="s">
        <v>4315</v>
      </c>
      <c r="G572" s="585">
        <v>50</v>
      </c>
      <c r="H572" s="585">
        <v>50</v>
      </c>
      <c r="I572" s="538" t="s">
        <v>3756</v>
      </c>
    </row>
    <row r="573" spans="1:9" s="156" customFormat="1" ht="110.4">
      <c r="A573" s="246" t="s">
        <v>4311</v>
      </c>
      <c r="B573" s="306" t="s">
        <v>3786</v>
      </c>
      <c r="C573" s="278" t="s">
        <v>4312</v>
      </c>
      <c r="D573" s="583" t="s">
        <v>4316</v>
      </c>
      <c r="E573" s="307" t="s">
        <v>4317</v>
      </c>
      <c r="F573" s="278" t="s">
        <v>4318</v>
      </c>
      <c r="G573" s="585">
        <v>50</v>
      </c>
      <c r="H573" s="585">
        <v>50</v>
      </c>
      <c r="I573" s="538" t="s">
        <v>3756</v>
      </c>
    </row>
    <row r="574" spans="1:9" s="156" customFormat="1" ht="110.4">
      <c r="A574" s="246" t="s">
        <v>4319</v>
      </c>
      <c r="B574" s="306" t="s">
        <v>3786</v>
      </c>
      <c r="C574" s="278" t="s">
        <v>4320</v>
      </c>
      <c r="D574" s="583" t="s">
        <v>4321</v>
      </c>
      <c r="E574" s="307" t="s">
        <v>4322</v>
      </c>
      <c r="F574" s="278" t="s">
        <v>4323</v>
      </c>
      <c r="G574" s="585">
        <v>50</v>
      </c>
      <c r="H574" s="585">
        <f>50/3</f>
        <v>16.666666666666668</v>
      </c>
      <c r="I574" s="538" t="s">
        <v>3756</v>
      </c>
    </row>
    <row r="575" spans="1:9" s="156" customFormat="1" ht="69">
      <c r="A575" s="246" t="s">
        <v>4319</v>
      </c>
      <c r="B575" s="306" t="s">
        <v>3786</v>
      </c>
      <c r="C575" s="278" t="s">
        <v>4320</v>
      </c>
      <c r="D575" s="583" t="s">
        <v>4324</v>
      </c>
      <c r="E575" s="307" t="s">
        <v>4277</v>
      </c>
      <c r="F575" s="278" t="s">
        <v>4278</v>
      </c>
      <c r="G575" s="248">
        <v>50</v>
      </c>
      <c r="H575" s="585">
        <f>50/3</f>
        <v>16.666666666666668</v>
      </c>
      <c r="I575" s="538" t="s">
        <v>3756</v>
      </c>
    </row>
    <row r="576" spans="1:9" s="156" customFormat="1" ht="82.8">
      <c r="A576" s="246" t="s">
        <v>4319</v>
      </c>
      <c r="B576" s="306" t="s">
        <v>3786</v>
      </c>
      <c r="C576" s="278" t="s">
        <v>4320</v>
      </c>
      <c r="D576" s="583" t="s">
        <v>4325</v>
      </c>
      <c r="E576" s="307" t="s">
        <v>4326</v>
      </c>
      <c r="F576" s="278" t="s">
        <v>4327</v>
      </c>
      <c r="G576" s="585">
        <v>50</v>
      </c>
      <c r="H576" s="585">
        <v>16.670000000000002</v>
      </c>
      <c r="I576" s="538" t="s">
        <v>3756</v>
      </c>
    </row>
    <row r="577" spans="1:9" s="156" customFormat="1" ht="110.4">
      <c r="A577" s="246" t="s">
        <v>4319</v>
      </c>
      <c r="B577" s="306" t="s">
        <v>3786</v>
      </c>
      <c r="C577" s="278" t="s">
        <v>4320</v>
      </c>
      <c r="D577" s="583" t="s">
        <v>4328</v>
      </c>
      <c r="E577" s="307" t="s">
        <v>4329</v>
      </c>
      <c r="F577" s="278" t="s">
        <v>4330</v>
      </c>
      <c r="G577" s="585">
        <v>50</v>
      </c>
      <c r="H577" s="585">
        <v>16.670000000000002</v>
      </c>
      <c r="I577" s="538" t="s">
        <v>3756</v>
      </c>
    </row>
    <row r="578" spans="1:9" s="156" customFormat="1" ht="110.4">
      <c r="A578" s="246" t="s">
        <v>4331</v>
      </c>
      <c r="B578" s="306" t="s">
        <v>3786</v>
      </c>
      <c r="C578" s="278" t="s">
        <v>4332</v>
      </c>
      <c r="D578" s="583" t="s">
        <v>4333</v>
      </c>
      <c r="E578" s="307" t="s">
        <v>4334</v>
      </c>
      <c r="F578" s="278" t="s">
        <v>4335</v>
      </c>
      <c r="G578" s="585">
        <v>50</v>
      </c>
      <c r="H578" s="585">
        <v>50</v>
      </c>
      <c r="I578" s="538" t="s">
        <v>3756</v>
      </c>
    </row>
    <row r="579" spans="1:9" s="156" customFormat="1" ht="110.4">
      <c r="A579" s="246" t="s">
        <v>4336</v>
      </c>
      <c r="B579" s="306" t="s">
        <v>3786</v>
      </c>
      <c r="C579" s="278" t="s">
        <v>4337</v>
      </c>
      <c r="D579" s="583" t="s">
        <v>4338</v>
      </c>
      <c r="E579" s="307" t="s">
        <v>4339</v>
      </c>
      <c r="F579" s="278" t="s">
        <v>4340</v>
      </c>
      <c r="G579" s="585">
        <v>50</v>
      </c>
      <c r="H579" s="585">
        <v>50</v>
      </c>
      <c r="I579" s="538" t="s">
        <v>3756</v>
      </c>
    </row>
    <row r="580" spans="1:9" s="156" customFormat="1" ht="179.4">
      <c r="A580" s="246" t="s">
        <v>4341</v>
      </c>
      <c r="B580" s="306" t="s">
        <v>3786</v>
      </c>
      <c r="C580" s="278" t="s">
        <v>4342</v>
      </c>
      <c r="D580" s="278" t="s">
        <v>4343</v>
      </c>
      <c r="E580" s="307" t="s">
        <v>4344</v>
      </c>
      <c r="F580" s="278" t="s">
        <v>326</v>
      </c>
      <c r="G580" s="248">
        <v>15</v>
      </c>
      <c r="H580" s="280">
        <v>5</v>
      </c>
      <c r="I580" s="538" t="s">
        <v>3757</v>
      </c>
    </row>
    <row r="581" spans="1:9" s="156" customFormat="1" ht="207">
      <c r="A581" s="246" t="s">
        <v>4345</v>
      </c>
      <c r="B581" s="306" t="s">
        <v>3786</v>
      </c>
      <c r="C581" s="278" t="s">
        <v>4346</v>
      </c>
      <c r="D581" s="278" t="s">
        <v>4347</v>
      </c>
      <c r="E581" s="307" t="s">
        <v>4348</v>
      </c>
      <c r="F581" s="278" t="s">
        <v>4349</v>
      </c>
      <c r="G581" s="248">
        <v>50</v>
      </c>
      <c r="H581" s="280">
        <f>G581/3</f>
        <v>16.666666666666668</v>
      </c>
      <c r="I581" s="538" t="s">
        <v>3757</v>
      </c>
    </row>
    <row r="582" spans="1:9" s="156" customFormat="1" ht="124.2">
      <c r="A582" s="246" t="s">
        <v>4350</v>
      </c>
      <c r="B582" s="306" t="s">
        <v>3786</v>
      </c>
      <c r="C582" s="278" t="s">
        <v>4351</v>
      </c>
      <c r="D582" s="278" t="s">
        <v>4352</v>
      </c>
      <c r="E582" s="307" t="s">
        <v>4353</v>
      </c>
      <c r="F582" s="278" t="s">
        <v>326</v>
      </c>
      <c r="G582" s="248">
        <v>15</v>
      </c>
      <c r="H582" s="280">
        <v>3</v>
      </c>
      <c r="I582" s="538" t="s">
        <v>3757</v>
      </c>
    </row>
    <row r="583" spans="1:9" s="156" customFormat="1" ht="165.6">
      <c r="A583" s="246" t="s">
        <v>4354</v>
      </c>
      <c r="B583" s="306" t="s">
        <v>3786</v>
      </c>
      <c r="C583" s="278" t="s">
        <v>4355</v>
      </c>
      <c r="D583" s="278" t="s">
        <v>4356</v>
      </c>
      <c r="E583" s="307" t="s">
        <v>4357</v>
      </c>
      <c r="F583" s="278" t="s">
        <v>326</v>
      </c>
      <c r="G583" s="248">
        <v>15</v>
      </c>
      <c r="H583" s="280">
        <v>3.75</v>
      </c>
      <c r="I583" s="538" t="s">
        <v>3757</v>
      </c>
    </row>
    <row r="584" spans="1:9" s="156" customFormat="1" ht="165.6">
      <c r="A584" s="246" t="s">
        <v>4358</v>
      </c>
      <c r="B584" s="306" t="s">
        <v>3786</v>
      </c>
      <c r="C584" s="278" t="s">
        <v>4359</v>
      </c>
      <c r="D584" s="278" t="s">
        <v>4360</v>
      </c>
      <c r="E584" s="307" t="s">
        <v>4361</v>
      </c>
      <c r="F584" s="278" t="s">
        <v>326</v>
      </c>
      <c r="G584" s="248">
        <v>15</v>
      </c>
      <c r="H584" s="280">
        <v>7.5</v>
      </c>
      <c r="I584" s="538" t="s">
        <v>3757</v>
      </c>
    </row>
    <row r="585" spans="1:9" s="156" customFormat="1" ht="165.6">
      <c r="A585" s="246" t="s">
        <v>4354</v>
      </c>
      <c r="B585" s="306" t="s">
        <v>3786</v>
      </c>
      <c r="C585" s="278" t="s">
        <v>4355</v>
      </c>
      <c r="D585" s="278" t="s">
        <v>4362</v>
      </c>
      <c r="E585" s="307" t="s">
        <v>4363</v>
      </c>
      <c r="F585" s="278" t="s">
        <v>326</v>
      </c>
      <c r="G585" s="248">
        <v>15</v>
      </c>
      <c r="H585" s="280">
        <f>G585/4</f>
        <v>3.75</v>
      </c>
      <c r="I585" s="538" t="s">
        <v>3757</v>
      </c>
    </row>
    <row r="586" spans="1:9" s="156" customFormat="1" ht="165.6">
      <c r="A586" s="246" t="s">
        <v>4354</v>
      </c>
      <c r="B586" s="306" t="s">
        <v>3786</v>
      </c>
      <c r="C586" s="278" t="s">
        <v>4355</v>
      </c>
      <c r="D586" s="278" t="s">
        <v>4364</v>
      </c>
      <c r="E586" s="307" t="s">
        <v>4365</v>
      </c>
      <c r="F586" s="278" t="s">
        <v>326</v>
      </c>
      <c r="G586" s="248">
        <v>15</v>
      </c>
      <c r="H586" s="280">
        <f>G586/4</f>
        <v>3.75</v>
      </c>
      <c r="I586" s="538" t="s">
        <v>3757</v>
      </c>
    </row>
    <row r="587" spans="1:9" s="156" customFormat="1" ht="165.6">
      <c r="A587" s="246" t="s">
        <v>4354</v>
      </c>
      <c r="B587" s="306" t="s">
        <v>3786</v>
      </c>
      <c r="C587" s="278" t="s">
        <v>4355</v>
      </c>
      <c r="D587" s="278" t="s">
        <v>4366</v>
      </c>
      <c r="E587" s="307" t="s">
        <v>4367</v>
      </c>
      <c r="F587" s="278" t="s">
        <v>326</v>
      </c>
      <c r="G587" s="248">
        <v>15</v>
      </c>
      <c r="H587" s="280">
        <v>3.75</v>
      </c>
      <c r="I587" s="538" t="s">
        <v>3757</v>
      </c>
    </row>
    <row r="588" spans="1:9" s="156" customFormat="1" ht="234.6">
      <c r="A588" s="246" t="s">
        <v>4368</v>
      </c>
      <c r="B588" s="306" t="s">
        <v>3786</v>
      </c>
      <c r="C588" s="278" t="s">
        <v>4369</v>
      </c>
      <c r="D588" s="278" t="s">
        <v>4370</v>
      </c>
      <c r="E588" s="307" t="s">
        <v>4371</v>
      </c>
      <c r="F588" s="278" t="s">
        <v>4372</v>
      </c>
      <c r="G588" s="248">
        <v>50</v>
      </c>
      <c r="H588" s="280">
        <v>12.5</v>
      </c>
      <c r="I588" s="538" t="s">
        <v>3757</v>
      </c>
    </row>
    <row r="589" spans="1:9" s="156" customFormat="1" ht="193.2">
      <c r="A589" s="246" t="s">
        <v>4358</v>
      </c>
      <c r="B589" s="306" t="s">
        <v>3786</v>
      </c>
      <c r="C589" s="278" t="s">
        <v>4373</v>
      </c>
      <c r="D589" s="278" t="s">
        <v>4374</v>
      </c>
      <c r="E589" s="307" t="s">
        <v>4375</v>
      </c>
      <c r="F589" s="278" t="s">
        <v>261</v>
      </c>
      <c r="G589" s="248">
        <v>50</v>
      </c>
      <c r="H589" s="280">
        <v>25</v>
      </c>
      <c r="I589" s="538" t="s">
        <v>3757</v>
      </c>
    </row>
    <row r="590" spans="1:9" s="156" customFormat="1" ht="207">
      <c r="A590" s="246" t="s">
        <v>4345</v>
      </c>
      <c r="B590" s="306" t="s">
        <v>3786</v>
      </c>
      <c r="C590" s="278" t="s">
        <v>4346</v>
      </c>
      <c r="D590" s="278" t="s">
        <v>4376</v>
      </c>
      <c r="E590" s="307" t="s">
        <v>4377</v>
      </c>
      <c r="F590" s="278" t="s">
        <v>326</v>
      </c>
      <c r="G590" s="248">
        <v>15</v>
      </c>
      <c r="H590" s="280">
        <v>5</v>
      </c>
      <c r="I590" s="538" t="s">
        <v>3757</v>
      </c>
    </row>
    <row r="591" spans="1:9" s="156" customFormat="1" ht="130.80000000000001">
      <c r="A591" s="246" t="s">
        <v>4378</v>
      </c>
      <c r="B591" s="306" t="s">
        <v>3786</v>
      </c>
      <c r="C591" s="278" t="s">
        <v>4379</v>
      </c>
      <c r="D591" s="246" t="s">
        <v>4380</v>
      </c>
      <c r="E591" s="307" t="s">
        <v>4381</v>
      </c>
      <c r="F591" s="278" t="s">
        <v>4382</v>
      </c>
      <c r="G591" s="248">
        <v>50</v>
      </c>
      <c r="H591" s="280">
        <f>G591/1</f>
        <v>50</v>
      </c>
      <c r="I591" s="538" t="s">
        <v>3757</v>
      </c>
    </row>
    <row r="592" spans="1:9" s="156" customFormat="1" ht="130.80000000000001">
      <c r="A592" s="246" t="s">
        <v>4383</v>
      </c>
      <c r="B592" s="306" t="s">
        <v>3786</v>
      </c>
      <c r="C592" s="278" t="s">
        <v>4384</v>
      </c>
      <c r="D592" s="246" t="s">
        <v>4385</v>
      </c>
      <c r="E592" s="307" t="s">
        <v>4386</v>
      </c>
      <c r="F592" s="278" t="s">
        <v>4387</v>
      </c>
      <c r="G592" s="248">
        <v>50</v>
      </c>
      <c r="H592" s="280">
        <f>G592/2</f>
        <v>25</v>
      </c>
      <c r="I592" s="538" t="s">
        <v>3757</v>
      </c>
    </row>
    <row r="593" spans="1:9" s="156" customFormat="1" ht="120.6">
      <c r="A593" s="246" t="s">
        <v>4383</v>
      </c>
      <c r="B593" s="306" t="s">
        <v>3786</v>
      </c>
      <c r="C593" s="278" t="s">
        <v>4384</v>
      </c>
      <c r="D593" s="246" t="s">
        <v>4388</v>
      </c>
      <c r="E593" s="307" t="s">
        <v>4389</v>
      </c>
      <c r="F593" s="278" t="s">
        <v>4390</v>
      </c>
      <c r="G593" s="248">
        <v>50</v>
      </c>
      <c r="H593" s="280">
        <f>G593/2</f>
        <v>25</v>
      </c>
      <c r="I593" s="538" t="s">
        <v>3757</v>
      </c>
    </row>
    <row r="594" spans="1:9" s="156" customFormat="1" ht="193.2">
      <c r="A594" s="246" t="s">
        <v>4358</v>
      </c>
      <c r="B594" s="306" t="s">
        <v>3786</v>
      </c>
      <c r="C594" s="278" t="s">
        <v>4373</v>
      </c>
      <c r="D594" s="246" t="s">
        <v>4391</v>
      </c>
      <c r="E594" s="307" t="s">
        <v>4392</v>
      </c>
      <c r="F594" s="278" t="s">
        <v>4393</v>
      </c>
      <c r="G594" s="248">
        <v>50</v>
      </c>
      <c r="H594" s="280">
        <f>G594/2</f>
        <v>25</v>
      </c>
      <c r="I594" s="538" t="s">
        <v>3757</v>
      </c>
    </row>
    <row r="595" spans="1:9" s="156" customFormat="1" ht="165.6">
      <c r="A595" s="246" t="s">
        <v>4383</v>
      </c>
      <c r="B595" s="306" t="s">
        <v>3786</v>
      </c>
      <c r="C595" s="278" t="s">
        <v>4384</v>
      </c>
      <c r="D595" s="278" t="s">
        <v>4394</v>
      </c>
      <c r="E595" s="307" t="s">
        <v>4395</v>
      </c>
      <c r="F595" s="278" t="s">
        <v>4396</v>
      </c>
      <c r="G595" s="248">
        <v>50</v>
      </c>
      <c r="H595" s="280">
        <f>G595/2</f>
        <v>25</v>
      </c>
      <c r="I595" s="538" t="s">
        <v>3757</v>
      </c>
    </row>
    <row r="596" spans="1:9" s="156" customFormat="1" ht="165.6">
      <c r="A596" s="246" t="s">
        <v>4397</v>
      </c>
      <c r="B596" s="306" t="s">
        <v>3786</v>
      </c>
      <c r="C596" s="278" t="s">
        <v>4398</v>
      </c>
      <c r="D596" s="278" t="s">
        <v>4399</v>
      </c>
      <c r="E596" s="307" t="s">
        <v>4400</v>
      </c>
      <c r="F596" s="278" t="s">
        <v>4401</v>
      </c>
      <c r="G596" s="248">
        <v>50</v>
      </c>
      <c r="H596" s="280">
        <f>G596/2</f>
        <v>25</v>
      </c>
      <c r="I596" s="538" t="s">
        <v>3757</v>
      </c>
    </row>
    <row r="597" spans="1:9" s="156" customFormat="1" ht="144">
      <c r="A597" s="246" t="s">
        <v>4402</v>
      </c>
      <c r="B597" s="306" t="s">
        <v>3786</v>
      </c>
      <c r="C597" s="278" t="s">
        <v>4403</v>
      </c>
      <c r="D597" s="278" t="s">
        <v>4404</v>
      </c>
      <c r="E597" s="307" t="s">
        <v>4405</v>
      </c>
      <c r="F597" s="278" t="s">
        <v>326</v>
      </c>
      <c r="G597" s="248">
        <v>15</v>
      </c>
      <c r="H597" s="280">
        <f>G597/1</f>
        <v>15</v>
      </c>
      <c r="I597" s="538" t="s">
        <v>3757</v>
      </c>
    </row>
    <row r="598" spans="1:9" s="156" customFormat="1" ht="151.80000000000001">
      <c r="A598" s="552" t="s">
        <v>3866</v>
      </c>
      <c r="B598" s="586" t="s">
        <v>3786</v>
      </c>
      <c r="C598" s="587" t="s">
        <v>4406</v>
      </c>
      <c r="D598" s="587" t="s">
        <v>4407</v>
      </c>
      <c r="E598" s="588" t="s">
        <v>4408</v>
      </c>
      <c r="F598" s="589" t="s">
        <v>4409</v>
      </c>
      <c r="G598" s="590">
        <v>15</v>
      </c>
      <c r="H598" s="591">
        <v>15</v>
      </c>
      <c r="I598" s="538" t="s">
        <v>3763</v>
      </c>
    </row>
    <row r="599" spans="1:9" s="156" customFormat="1" ht="259.2">
      <c r="A599" s="552" t="s">
        <v>3866</v>
      </c>
      <c r="B599" s="586" t="s">
        <v>3786</v>
      </c>
      <c r="C599" s="587" t="s">
        <v>4410</v>
      </c>
      <c r="D599" s="587" t="s">
        <v>4411</v>
      </c>
      <c r="E599" s="588" t="s">
        <v>4412</v>
      </c>
      <c r="F599" s="589" t="s">
        <v>4409</v>
      </c>
      <c r="G599" s="590">
        <v>15</v>
      </c>
      <c r="H599" s="591">
        <v>15</v>
      </c>
      <c r="I599" s="538" t="s">
        <v>3763</v>
      </c>
    </row>
    <row r="600" spans="1:9" s="156" customFormat="1" ht="129.6">
      <c r="A600" s="552" t="s">
        <v>3866</v>
      </c>
      <c r="B600" s="586" t="s">
        <v>3786</v>
      </c>
      <c r="C600" s="587" t="s">
        <v>4413</v>
      </c>
      <c r="D600" s="587" t="s">
        <v>4414</v>
      </c>
      <c r="E600" s="589" t="s">
        <v>4415</v>
      </c>
      <c r="F600" s="587" t="s">
        <v>4416</v>
      </c>
      <c r="G600" s="590">
        <v>15</v>
      </c>
      <c r="H600" s="591">
        <v>15</v>
      </c>
      <c r="I600" s="538" t="s">
        <v>3763</v>
      </c>
    </row>
    <row r="601" spans="1:9" s="156" customFormat="1" ht="110.4">
      <c r="A601" s="552" t="s">
        <v>3866</v>
      </c>
      <c r="B601" s="586" t="s">
        <v>3786</v>
      </c>
      <c r="C601" s="587" t="s">
        <v>4417</v>
      </c>
      <c r="D601" s="587" t="s">
        <v>4414</v>
      </c>
      <c r="E601" s="589" t="s">
        <v>4418</v>
      </c>
      <c r="F601" s="587" t="s">
        <v>4409</v>
      </c>
      <c r="G601" s="590">
        <v>15</v>
      </c>
      <c r="H601" s="591">
        <v>15</v>
      </c>
      <c r="I601" s="538" t="s">
        <v>3763</v>
      </c>
    </row>
    <row r="602" spans="1:9" s="156" customFormat="1" ht="124.2">
      <c r="A602" s="552" t="s">
        <v>3866</v>
      </c>
      <c r="B602" s="586" t="s">
        <v>3786</v>
      </c>
      <c r="C602" s="587" t="s">
        <v>4406</v>
      </c>
      <c r="D602" s="587" t="s">
        <v>4419</v>
      </c>
      <c r="E602" s="589" t="s">
        <v>4420</v>
      </c>
      <c r="F602" s="589" t="s">
        <v>4409</v>
      </c>
      <c r="G602" s="590">
        <v>15</v>
      </c>
      <c r="H602" s="591">
        <v>15</v>
      </c>
      <c r="I602" s="538" t="s">
        <v>3763</v>
      </c>
    </row>
    <row r="603" spans="1:9" s="156" customFormat="1" ht="110.4">
      <c r="A603" s="552" t="s">
        <v>3866</v>
      </c>
      <c r="B603" s="586" t="s">
        <v>3786</v>
      </c>
      <c r="C603" s="587" t="s">
        <v>4421</v>
      </c>
      <c r="D603" s="587" t="s">
        <v>4422</v>
      </c>
      <c r="E603" s="589" t="s">
        <v>4423</v>
      </c>
      <c r="F603" s="589" t="s">
        <v>4409</v>
      </c>
      <c r="G603" s="590">
        <v>15</v>
      </c>
      <c r="H603" s="591">
        <v>15</v>
      </c>
      <c r="I603" s="538" t="s">
        <v>3763</v>
      </c>
    </row>
    <row r="604" spans="1:9" s="156" customFormat="1" ht="110.4">
      <c r="A604" s="552" t="s">
        <v>3866</v>
      </c>
      <c r="B604" s="586" t="s">
        <v>3786</v>
      </c>
      <c r="C604" s="587" t="s">
        <v>4424</v>
      </c>
      <c r="D604" s="587" t="s">
        <v>4422</v>
      </c>
      <c r="E604" s="589" t="s">
        <v>4423</v>
      </c>
      <c r="F604" s="589" t="s">
        <v>4409</v>
      </c>
      <c r="G604" s="590">
        <v>15</v>
      </c>
      <c r="H604" s="591">
        <v>15</v>
      </c>
      <c r="I604" s="538" t="s">
        <v>3763</v>
      </c>
    </row>
    <row r="605" spans="1:9" s="156" customFormat="1" ht="124.2">
      <c r="A605" s="552" t="s">
        <v>3866</v>
      </c>
      <c r="B605" s="586" t="s">
        <v>3786</v>
      </c>
      <c r="C605" s="587" t="s">
        <v>4425</v>
      </c>
      <c r="D605" s="587" t="s">
        <v>4419</v>
      </c>
      <c r="E605" s="589" t="s">
        <v>4420</v>
      </c>
      <c r="F605" s="589" t="s">
        <v>4409</v>
      </c>
      <c r="G605" s="590">
        <v>15</v>
      </c>
      <c r="H605" s="591">
        <v>15</v>
      </c>
      <c r="I605" s="538" t="s">
        <v>3763</v>
      </c>
    </row>
    <row r="606" spans="1:9" s="156" customFormat="1" ht="179.4">
      <c r="A606" s="246" t="s">
        <v>4000</v>
      </c>
      <c r="B606" s="306" t="s">
        <v>3786</v>
      </c>
      <c r="C606" s="306" t="s">
        <v>4001</v>
      </c>
      <c r="D606" s="306" t="s">
        <v>4002</v>
      </c>
      <c r="E606" s="307" t="s">
        <v>4003</v>
      </c>
      <c r="F606" s="278" t="s">
        <v>326</v>
      </c>
      <c r="G606" s="248">
        <v>15</v>
      </c>
      <c r="H606" s="280">
        <v>5</v>
      </c>
      <c r="I606" s="538" t="s">
        <v>3766</v>
      </c>
    </row>
    <row r="607" spans="1:9" s="156" customFormat="1" ht="179.4">
      <c r="A607" s="246" t="s">
        <v>4341</v>
      </c>
      <c r="B607" s="306" t="s">
        <v>3786</v>
      </c>
      <c r="C607" s="278" t="s">
        <v>4342</v>
      </c>
      <c r="D607" s="278" t="s">
        <v>4343</v>
      </c>
      <c r="E607" s="307" t="s">
        <v>4344</v>
      </c>
      <c r="F607" s="278" t="s">
        <v>326</v>
      </c>
      <c r="G607" s="248">
        <v>15</v>
      </c>
      <c r="H607" s="280">
        <v>5</v>
      </c>
      <c r="I607" s="538" t="s">
        <v>3768</v>
      </c>
    </row>
    <row r="608" spans="1:9" s="156" customFormat="1" ht="207">
      <c r="A608" s="246" t="s">
        <v>4345</v>
      </c>
      <c r="B608" s="306" t="s">
        <v>3786</v>
      </c>
      <c r="C608" s="278" t="s">
        <v>4346</v>
      </c>
      <c r="D608" s="278" t="s">
        <v>4347</v>
      </c>
      <c r="E608" s="307" t="s">
        <v>4348</v>
      </c>
      <c r="F608" s="278" t="s">
        <v>4349</v>
      </c>
      <c r="G608" s="248">
        <v>50</v>
      </c>
      <c r="H608" s="280">
        <v>16.7</v>
      </c>
      <c r="I608" s="538" t="s">
        <v>3768</v>
      </c>
    </row>
    <row r="609" spans="1:9" s="156" customFormat="1" ht="193.2">
      <c r="A609" s="246" t="s">
        <v>4358</v>
      </c>
      <c r="B609" s="306" t="s">
        <v>3786</v>
      </c>
      <c r="C609" s="278" t="s">
        <v>4373</v>
      </c>
      <c r="D609" s="278" t="s">
        <v>4426</v>
      </c>
      <c r="E609" s="307" t="s">
        <v>4392</v>
      </c>
      <c r="F609" s="278" t="s">
        <v>4393</v>
      </c>
      <c r="G609" s="248">
        <v>50</v>
      </c>
      <c r="H609" s="280">
        <v>25</v>
      </c>
      <c r="I609" s="538" t="s">
        <v>3768</v>
      </c>
    </row>
    <row r="610" spans="1:9" s="156" customFormat="1" ht="151.80000000000001">
      <c r="A610" s="246" t="s">
        <v>4427</v>
      </c>
      <c r="B610" s="306" t="s">
        <v>3786</v>
      </c>
      <c r="C610" s="278" t="s">
        <v>4428</v>
      </c>
      <c r="D610" s="278" t="s">
        <v>4429</v>
      </c>
      <c r="E610" s="307" t="s">
        <v>4430</v>
      </c>
      <c r="F610" s="278" t="s">
        <v>389</v>
      </c>
      <c r="G610" s="248">
        <v>50</v>
      </c>
      <c r="H610" s="280">
        <v>25</v>
      </c>
      <c r="I610" s="538" t="s">
        <v>3768</v>
      </c>
    </row>
    <row r="611" spans="1:9" s="156" customFormat="1" ht="151.80000000000001">
      <c r="A611" s="246" t="s">
        <v>4431</v>
      </c>
      <c r="B611" s="306" t="s">
        <v>3786</v>
      </c>
      <c r="C611" s="278" t="s">
        <v>4432</v>
      </c>
      <c r="D611" s="278" t="s">
        <v>4429</v>
      </c>
      <c r="E611" s="307" t="s">
        <v>4430</v>
      </c>
      <c r="F611" s="278" t="s">
        <v>4433</v>
      </c>
      <c r="G611" s="248">
        <v>50</v>
      </c>
      <c r="H611" s="280">
        <v>25</v>
      </c>
      <c r="I611" s="538" t="s">
        <v>3768</v>
      </c>
    </row>
    <row r="612" spans="1:9" s="156" customFormat="1" ht="151.80000000000001">
      <c r="A612" s="246" t="s">
        <v>4431</v>
      </c>
      <c r="B612" s="306" t="s">
        <v>3786</v>
      </c>
      <c r="C612" s="278" t="s">
        <v>4432</v>
      </c>
      <c r="D612" s="278" t="s">
        <v>4434</v>
      </c>
      <c r="E612" s="307" t="s">
        <v>4435</v>
      </c>
      <c r="F612" s="278" t="s">
        <v>4436</v>
      </c>
      <c r="G612" s="248">
        <v>50</v>
      </c>
      <c r="H612" s="280">
        <v>25</v>
      </c>
      <c r="I612" s="538" t="s">
        <v>3768</v>
      </c>
    </row>
    <row r="613" spans="1:9" s="156" customFormat="1" ht="124.2">
      <c r="A613" s="246" t="s">
        <v>4350</v>
      </c>
      <c r="B613" s="306" t="s">
        <v>3786</v>
      </c>
      <c r="C613" s="278" t="s">
        <v>4351</v>
      </c>
      <c r="D613" s="278" t="s">
        <v>4352</v>
      </c>
      <c r="E613" s="307" t="s">
        <v>4353</v>
      </c>
      <c r="F613" s="278" t="s">
        <v>326</v>
      </c>
      <c r="G613" s="248">
        <v>15</v>
      </c>
      <c r="H613" s="280">
        <v>3</v>
      </c>
      <c r="I613" s="538" t="s">
        <v>3768</v>
      </c>
    </row>
    <row r="614" spans="1:9" s="156" customFormat="1" ht="151.80000000000001">
      <c r="A614" s="246" t="s">
        <v>4427</v>
      </c>
      <c r="B614" s="306" t="s">
        <v>3786</v>
      </c>
      <c r="C614" s="278" t="s">
        <v>4428</v>
      </c>
      <c r="D614" s="278" t="s">
        <v>4437</v>
      </c>
      <c r="E614" s="307" t="s">
        <v>4438</v>
      </c>
      <c r="F614" s="278" t="s">
        <v>326</v>
      </c>
      <c r="G614" s="248">
        <v>15</v>
      </c>
      <c r="H614" s="280">
        <v>7.5</v>
      </c>
      <c r="I614" s="538" t="s">
        <v>3768</v>
      </c>
    </row>
    <row r="615" spans="1:9" s="156" customFormat="1" ht="151.80000000000001">
      <c r="A615" s="246" t="s">
        <v>4431</v>
      </c>
      <c r="B615" s="306" t="s">
        <v>3786</v>
      </c>
      <c r="C615" s="278" t="s">
        <v>4432</v>
      </c>
      <c r="D615" s="278" t="s">
        <v>4437</v>
      </c>
      <c r="E615" s="307" t="s">
        <v>4438</v>
      </c>
      <c r="F615" s="278" t="s">
        <v>326</v>
      </c>
      <c r="G615" s="248">
        <v>15</v>
      </c>
      <c r="H615" s="280">
        <v>7.5</v>
      </c>
      <c r="I615" s="538" t="s">
        <v>3768</v>
      </c>
    </row>
    <row r="616" spans="1:9" s="156" customFormat="1" ht="151.80000000000001">
      <c r="A616" s="246" t="s">
        <v>4431</v>
      </c>
      <c r="B616" s="306" t="s">
        <v>3786</v>
      </c>
      <c r="C616" s="278" t="s">
        <v>4432</v>
      </c>
      <c r="D616" s="278" t="s">
        <v>4439</v>
      </c>
      <c r="E616" s="307" t="s">
        <v>4440</v>
      </c>
      <c r="F616" s="278" t="s">
        <v>4441</v>
      </c>
      <c r="G616" s="248">
        <v>50</v>
      </c>
      <c r="H616" s="280">
        <v>25</v>
      </c>
      <c r="I616" s="538" t="s">
        <v>3768</v>
      </c>
    </row>
    <row r="617" spans="1:9" s="156" customFormat="1" ht="165.6">
      <c r="A617" s="246" t="s">
        <v>4354</v>
      </c>
      <c r="B617" s="306" t="s">
        <v>3786</v>
      </c>
      <c r="C617" s="278" t="s">
        <v>4355</v>
      </c>
      <c r="D617" s="278" t="s">
        <v>4356</v>
      </c>
      <c r="E617" s="307" t="s">
        <v>4357</v>
      </c>
      <c r="F617" s="278" t="s">
        <v>326</v>
      </c>
      <c r="G617" s="248">
        <v>15</v>
      </c>
      <c r="H617" s="280">
        <v>3.75</v>
      </c>
      <c r="I617" s="538" t="s">
        <v>3768</v>
      </c>
    </row>
    <row r="618" spans="1:9" s="156" customFormat="1" ht="165.6">
      <c r="A618" s="246" t="s">
        <v>4358</v>
      </c>
      <c r="B618" s="306" t="s">
        <v>3786</v>
      </c>
      <c r="C618" s="278" t="s">
        <v>4359</v>
      </c>
      <c r="D618" s="278" t="s">
        <v>4360</v>
      </c>
      <c r="E618" s="307" t="s">
        <v>4361</v>
      </c>
      <c r="F618" s="278" t="s">
        <v>326</v>
      </c>
      <c r="G618" s="248">
        <v>15</v>
      </c>
      <c r="H618" s="280">
        <v>7.5</v>
      </c>
      <c r="I618" s="538" t="s">
        <v>3768</v>
      </c>
    </row>
    <row r="619" spans="1:9" s="156" customFormat="1" ht="165.6">
      <c r="A619" s="246" t="s">
        <v>4354</v>
      </c>
      <c r="B619" s="306" t="s">
        <v>3786</v>
      </c>
      <c r="C619" s="278" t="s">
        <v>4355</v>
      </c>
      <c r="D619" s="278" t="s">
        <v>4362</v>
      </c>
      <c r="E619" s="307" t="s">
        <v>4363</v>
      </c>
      <c r="F619" s="278" t="s">
        <v>326</v>
      </c>
      <c r="G619" s="248">
        <v>15</v>
      </c>
      <c r="H619" s="280">
        <v>3.75</v>
      </c>
      <c r="I619" s="538" t="s">
        <v>3768</v>
      </c>
    </row>
    <row r="620" spans="1:9" s="156" customFormat="1" ht="165.6">
      <c r="A620" s="246" t="s">
        <v>4354</v>
      </c>
      <c r="B620" s="306" t="s">
        <v>3786</v>
      </c>
      <c r="C620" s="278" t="s">
        <v>4355</v>
      </c>
      <c r="D620" s="278" t="s">
        <v>4364</v>
      </c>
      <c r="E620" s="307" t="s">
        <v>4365</v>
      </c>
      <c r="F620" s="278" t="s">
        <v>326</v>
      </c>
      <c r="G620" s="248">
        <v>15</v>
      </c>
      <c r="H620" s="280">
        <v>3.75</v>
      </c>
      <c r="I620" s="538" t="s">
        <v>3768</v>
      </c>
    </row>
    <row r="621" spans="1:9" s="156" customFormat="1" ht="151.80000000000001">
      <c r="A621" s="246" t="s">
        <v>4427</v>
      </c>
      <c r="B621" s="306" t="s">
        <v>3786</v>
      </c>
      <c r="C621" s="278" t="s">
        <v>4428</v>
      </c>
      <c r="D621" s="278" t="s">
        <v>4442</v>
      </c>
      <c r="E621" s="307" t="s">
        <v>4443</v>
      </c>
      <c r="F621" s="278" t="s">
        <v>326</v>
      </c>
      <c r="G621" s="248">
        <v>15</v>
      </c>
      <c r="H621" s="280">
        <v>7.5</v>
      </c>
      <c r="I621" s="538" t="s">
        <v>3768</v>
      </c>
    </row>
    <row r="622" spans="1:9" s="156" customFormat="1" ht="151.80000000000001">
      <c r="A622" s="246" t="s">
        <v>4431</v>
      </c>
      <c r="B622" s="306" t="s">
        <v>3786</v>
      </c>
      <c r="C622" s="278" t="s">
        <v>4432</v>
      </c>
      <c r="D622" s="278" t="s">
        <v>4442</v>
      </c>
      <c r="E622" s="307" t="s">
        <v>4443</v>
      </c>
      <c r="F622" s="278" t="s">
        <v>326</v>
      </c>
      <c r="G622" s="248">
        <v>15</v>
      </c>
      <c r="H622" s="280">
        <v>7.5</v>
      </c>
      <c r="I622" s="538" t="s">
        <v>3768</v>
      </c>
    </row>
    <row r="623" spans="1:9" s="156" customFormat="1" ht="179.4">
      <c r="A623" s="246" t="s">
        <v>4444</v>
      </c>
      <c r="B623" s="306" t="s">
        <v>3786</v>
      </c>
      <c r="C623" s="278" t="s">
        <v>4445</v>
      </c>
      <c r="D623" s="278" t="s">
        <v>4446</v>
      </c>
      <c r="E623" s="307" t="s">
        <v>4248</v>
      </c>
      <c r="F623" s="278" t="s">
        <v>4447</v>
      </c>
      <c r="G623" s="248">
        <v>50</v>
      </c>
      <c r="H623" s="280">
        <v>25</v>
      </c>
      <c r="I623" s="538" t="s">
        <v>3768</v>
      </c>
    </row>
    <row r="624" spans="1:9" s="156" customFormat="1" ht="151.80000000000001">
      <c r="A624" s="246" t="s">
        <v>4427</v>
      </c>
      <c r="B624" s="306" t="s">
        <v>3786</v>
      </c>
      <c r="C624" s="278" t="s">
        <v>4428</v>
      </c>
      <c r="D624" s="278" t="s">
        <v>4448</v>
      </c>
      <c r="E624" s="307" t="s">
        <v>4449</v>
      </c>
      <c r="F624" s="278" t="s">
        <v>326</v>
      </c>
      <c r="G624" s="248">
        <v>15</v>
      </c>
      <c r="H624" s="280">
        <v>7.5</v>
      </c>
      <c r="I624" s="538" t="s">
        <v>3768</v>
      </c>
    </row>
    <row r="625" spans="1:9" s="156" customFormat="1" ht="165.6">
      <c r="A625" s="246" t="s">
        <v>4354</v>
      </c>
      <c r="B625" s="306" t="s">
        <v>3786</v>
      </c>
      <c r="C625" s="278" t="s">
        <v>4355</v>
      </c>
      <c r="D625" s="278" t="s">
        <v>4366</v>
      </c>
      <c r="E625" s="307" t="s">
        <v>4367</v>
      </c>
      <c r="F625" s="278" t="s">
        <v>326</v>
      </c>
      <c r="G625" s="248">
        <v>15</v>
      </c>
      <c r="H625" s="280">
        <v>3.75</v>
      </c>
      <c r="I625" s="538" t="s">
        <v>3768</v>
      </c>
    </row>
    <row r="626" spans="1:9" s="156" customFormat="1" ht="193.2">
      <c r="A626" s="246" t="s">
        <v>4444</v>
      </c>
      <c r="B626" s="306" t="s">
        <v>3786</v>
      </c>
      <c r="C626" s="278" t="s">
        <v>4445</v>
      </c>
      <c r="D626" s="278" t="s">
        <v>4370</v>
      </c>
      <c r="E626" s="307" t="s">
        <v>4371</v>
      </c>
      <c r="F626" s="278" t="s">
        <v>4450</v>
      </c>
      <c r="G626" s="248">
        <v>50</v>
      </c>
      <c r="H626" s="280">
        <v>25</v>
      </c>
      <c r="I626" s="538" t="s">
        <v>3768</v>
      </c>
    </row>
    <row r="627" spans="1:9" s="156" customFormat="1" ht="234.6">
      <c r="A627" s="246" t="s">
        <v>4368</v>
      </c>
      <c r="B627" s="306" t="s">
        <v>3786</v>
      </c>
      <c r="C627" s="278" t="s">
        <v>4369</v>
      </c>
      <c r="D627" s="278" t="s">
        <v>4370</v>
      </c>
      <c r="E627" s="307" t="s">
        <v>4371</v>
      </c>
      <c r="F627" s="278" t="s">
        <v>4372</v>
      </c>
      <c r="G627" s="248">
        <v>50</v>
      </c>
      <c r="H627" s="280">
        <v>12.5</v>
      </c>
      <c r="I627" s="538" t="s">
        <v>3768</v>
      </c>
    </row>
    <row r="628" spans="1:9" s="156" customFormat="1" ht="193.2">
      <c r="A628" s="246" t="s">
        <v>4358</v>
      </c>
      <c r="B628" s="306" t="s">
        <v>3786</v>
      </c>
      <c r="C628" s="278" t="s">
        <v>4373</v>
      </c>
      <c r="D628" s="278" t="s">
        <v>4374</v>
      </c>
      <c r="E628" s="307" t="s">
        <v>4375</v>
      </c>
      <c r="F628" s="278" t="s">
        <v>261</v>
      </c>
      <c r="G628" s="248">
        <v>50</v>
      </c>
      <c r="H628" s="280">
        <v>25</v>
      </c>
      <c r="I628" s="538" t="s">
        <v>3768</v>
      </c>
    </row>
    <row r="629" spans="1:9" s="156" customFormat="1" ht="165.6">
      <c r="A629" s="246" t="s">
        <v>4427</v>
      </c>
      <c r="B629" s="306" t="s">
        <v>3786</v>
      </c>
      <c r="C629" s="278" t="s">
        <v>4428</v>
      </c>
      <c r="D629" s="278" t="s">
        <v>4451</v>
      </c>
      <c r="E629" s="307" t="s">
        <v>4452</v>
      </c>
      <c r="F629" s="278" t="s">
        <v>261</v>
      </c>
      <c r="G629" s="248">
        <v>50</v>
      </c>
      <c r="H629" s="280">
        <v>25</v>
      </c>
      <c r="I629" s="538" t="s">
        <v>3768</v>
      </c>
    </row>
    <row r="630" spans="1:9" s="156" customFormat="1" ht="179.4">
      <c r="A630" s="246" t="s">
        <v>4444</v>
      </c>
      <c r="B630" s="306" t="s">
        <v>3786</v>
      </c>
      <c r="C630" s="278" t="s">
        <v>4445</v>
      </c>
      <c r="D630" s="278" t="s">
        <v>4453</v>
      </c>
      <c r="E630" s="307" t="s">
        <v>4250</v>
      </c>
      <c r="F630" s="278" t="s">
        <v>389</v>
      </c>
      <c r="G630" s="248">
        <v>50</v>
      </c>
      <c r="H630" s="280">
        <v>25</v>
      </c>
      <c r="I630" s="538" t="s">
        <v>3768</v>
      </c>
    </row>
    <row r="631" spans="1:9" s="156" customFormat="1" ht="193.2">
      <c r="A631" s="246" t="s">
        <v>4431</v>
      </c>
      <c r="B631" s="306" t="s">
        <v>3786</v>
      </c>
      <c r="C631" s="278" t="s">
        <v>4432</v>
      </c>
      <c r="D631" s="278" t="s">
        <v>4454</v>
      </c>
      <c r="E631" s="307" t="s">
        <v>4455</v>
      </c>
      <c r="F631" s="278" t="s">
        <v>4450</v>
      </c>
      <c r="G631" s="248">
        <v>50</v>
      </c>
      <c r="H631" s="280">
        <v>25</v>
      </c>
      <c r="I631" s="538" t="s">
        <v>3768</v>
      </c>
    </row>
    <row r="632" spans="1:9" s="156" customFormat="1" ht="151.80000000000001">
      <c r="A632" s="246" t="s">
        <v>4431</v>
      </c>
      <c r="B632" s="306" t="s">
        <v>3786</v>
      </c>
      <c r="C632" s="278" t="s">
        <v>4432</v>
      </c>
      <c r="D632" s="278" t="s">
        <v>4456</v>
      </c>
      <c r="E632" s="307" t="s">
        <v>4457</v>
      </c>
      <c r="F632" s="278" t="s">
        <v>261</v>
      </c>
      <c r="G632" s="248">
        <v>50</v>
      </c>
      <c r="H632" s="280">
        <v>25</v>
      </c>
      <c r="I632" s="538" t="s">
        <v>3768</v>
      </c>
    </row>
    <row r="633" spans="1:9" s="156" customFormat="1" ht="179.4">
      <c r="A633" s="246" t="s">
        <v>4444</v>
      </c>
      <c r="B633" s="306" t="s">
        <v>3786</v>
      </c>
      <c r="C633" s="278" t="s">
        <v>4445</v>
      </c>
      <c r="D633" s="278" t="s">
        <v>4458</v>
      </c>
      <c r="E633" s="307" t="s">
        <v>4459</v>
      </c>
      <c r="F633" s="278" t="s">
        <v>4460</v>
      </c>
      <c r="G633" s="248">
        <v>50</v>
      </c>
      <c r="H633" s="280">
        <v>25</v>
      </c>
      <c r="I633" s="538" t="s">
        <v>3768</v>
      </c>
    </row>
    <row r="634" spans="1:9" s="156" customFormat="1" ht="207">
      <c r="A634" s="246" t="s">
        <v>4345</v>
      </c>
      <c r="B634" s="306" t="s">
        <v>3786</v>
      </c>
      <c r="C634" s="278" t="s">
        <v>4346</v>
      </c>
      <c r="D634" s="278" t="s">
        <v>4376</v>
      </c>
      <c r="E634" s="307" t="s">
        <v>4377</v>
      </c>
      <c r="F634" s="278" t="s">
        <v>326</v>
      </c>
      <c r="G634" s="248">
        <v>15</v>
      </c>
      <c r="H634" s="280">
        <v>5</v>
      </c>
      <c r="I634" s="538" t="s">
        <v>3768</v>
      </c>
    </row>
    <row r="635" spans="1:9" s="156" customFormat="1" ht="151.80000000000001">
      <c r="A635" s="246" t="s">
        <v>4431</v>
      </c>
      <c r="B635" s="306" t="s">
        <v>3786</v>
      </c>
      <c r="C635" s="278" t="s">
        <v>4432</v>
      </c>
      <c r="D635" s="278" t="s">
        <v>4461</v>
      </c>
      <c r="E635" s="307" t="s">
        <v>4462</v>
      </c>
      <c r="F635" s="278" t="s">
        <v>326</v>
      </c>
      <c r="G635" s="248">
        <v>15</v>
      </c>
      <c r="H635" s="280">
        <v>7.5</v>
      </c>
      <c r="I635" s="538" t="s">
        <v>3768</v>
      </c>
    </row>
    <row r="636" spans="1:9" s="156" customFormat="1" ht="151.80000000000001">
      <c r="A636" s="246" t="s">
        <v>4427</v>
      </c>
      <c r="B636" s="306" t="s">
        <v>3786</v>
      </c>
      <c r="C636" s="278" t="s">
        <v>4428</v>
      </c>
      <c r="D636" s="278" t="s">
        <v>4463</v>
      </c>
      <c r="E636" s="307" t="s">
        <v>4464</v>
      </c>
      <c r="F636" s="278" t="s">
        <v>326</v>
      </c>
      <c r="G636" s="248">
        <v>15</v>
      </c>
      <c r="H636" s="280">
        <v>7.5</v>
      </c>
      <c r="I636" s="538" t="s">
        <v>3768</v>
      </c>
    </row>
    <row r="637" spans="1:9" s="156" customFormat="1" ht="151.80000000000001">
      <c r="A637" s="246" t="s">
        <v>4431</v>
      </c>
      <c r="B637" s="306" t="s">
        <v>3786</v>
      </c>
      <c r="C637" s="278" t="s">
        <v>4432</v>
      </c>
      <c r="D637" s="278" t="s">
        <v>4463</v>
      </c>
      <c r="E637" s="307" t="s">
        <v>4464</v>
      </c>
      <c r="F637" s="278" t="s">
        <v>326</v>
      </c>
      <c r="G637" s="248">
        <v>15</v>
      </c>
      <c r="H637" s="280">
        <v>7.5</v>
      </c>
      <c r="I637" s="538" t="s">
        <v>3768</v>
      </c>
    </row>
    <row r="638" spans="1:9" s="156" customFormat="1" ht="151.80000000000001">
      <c r="A638" s="246" t="s">
        <v>4431</v>
      </c>
      <c r="B638" s="306" t="s">
        <v>3786</v>
      </c>
      <c r="C638" s="278" t="s">
        <v>4432</v>
      </c>
      <c r="D638" s="278" t="s">
        <v>4465</v>
      </c>
      <c r="E638" s="307" t="s">
        <v>4466</v>
      </c>
      <c r="F638" s="278" t="s">
        <v>326</v>
      </c>
      <c r="G638" s="248">
        <v>15</v>
      </c>
      <c r="H638" s="280">
        <v>7.5</v>
      </c>
      <c r="I638" s="538" t="s">
        <v>3768</v>
      </c>
    </row>
    <row r="639" spans="1:9" s="156" customFormat="1" ht="193.2">
      <c r="A639" s="246" t="s">
        <v>3995</v>
      </c>
      <c r="B639" s="306" t="s">
        <v>3786</v>
      </c>
      <c r="C639" s="278" t="s">
        <v>3996</v>
      </c>
      <c r="D639" s="278" t="s">
        <v>3997</v>
      </c>
      <c r="E639" s="307" t="s">
        <v>3998</v>
      </c>
      <c r="F639" s="278" t="s">
        <v>3999</v>
      </c>
      <c r="G639" s="248">
        <v>15</v>
      </c>
      <c r="H639" s="280">
        <f>G639/4</f>
        <v>3.75</v>
      </c>
      <c r="I639" s="538" t="s">
        <v>3769</v>
      </c>
    </row>
    <row r="640" spans="1:9" s="156" customFormat="1" ht="179.4">
      <c r="A640" s="246" t="s">
        <v>4000</v>
      </c>
      <c r="B640" s="306" t="s">
        <v>3786</v>
      </c>
      <c r="C640" s="306" t="s">
        <v>4001</v>
      </c>
      <c r="D640" s="306" t="s">
        <v>4002</v>
      </c>
      <c r="E640" s="307" t="s">
        <v>4003</v>
      </c>
      <c r="F640" s="278" t="s">
        <v>326</v>
      </c>
      <c r="G640" s="248">
        <v>15</v>
      </c>
      <c r="H640" s="280">
        <v>5</v>
      </c>
      <c r="I640" s="538" t="s">
        <v>3769</v>
      </c>
    </row>
    <row r="641" spans="1:9" s="156" customFormat="1" ht="96.6">
      <c r="A641" s="246" t="s">
        <v>4467</v>
      </c>
      <c r="B641" s="306" t="s">
        <v>3786</v>
      </c>
      <c r="C641" s="278" t="s">
        <v>4468</v>
      </c>
      <c r="D641" s="278" t="s">
        <v>4469</v>
      </c>
      <c r="E641" s="307" t="s">
        <v>4470</v>
      </c>
      <c r="F641" s="278" t="s">
        <v>4471</v>
      </c>
      <c r="G641" s="248">
        <v>15</v>
      </c>
      <c r="H641" s="280">
        <f>G641/2</f>
        <v>7.5</v>
      </c>
      <c r="I641" s="538" t="s">
        <v>3770</v>
      </c>
    </row>
    <row r="642" spans="1:9" s="156" customFormat="1" ht="124.2">
      <c r="A642" s="246" t="s">
        <v>4472</v>
      </c>
      <c r="B642" s="278" t="s">
        <v>3786</v>
      </c>
      <c r="C642" s="278" t="s">
        <v>4473</v>
      </c>
      <c r="D642" s="278" t="s">
        <v>4474</v>
      </c>
      <c r="E642" s="307" t="s">
        <v>4475</v>
      </c>
      <c r="F642" s="307" t="s">
        <v>4476</v>
      </c>
      <c r="G642" s="248">
        <v>15</v>
      </c>
      <c r="H642" s="280">
        <v>15</v>
      </c>
      <c r="I642" s="538" t="s">
        <v>3777</v>
      </c>
    </row>
    <row r="643" spans="1:9" s="156" customFormat="1" ht="110.4">
      <c r="A643" s="552" t="s">
        <v>4477</v>
      </c>
      <c r="B643" s="586" t="s">
        <v>3786</v>
      </c>
      <c r="C643" s="587" t="s">
        <v>4478</v>
      </c>
      <c r="D643" s="587" t="s">
        <v>4479</v>
      </c>
      <c r="E643" s="592" t="s">
        <v>4480</v>
      </c>
      <c r="F643" s="593" t="s">
        <v>4481</v>
      </c>
      <c r="G643" s="590">
        <v>15</v>
      </c>
      <c r="H643" s="591">
        <v>15</v>
      </c>
      <c r="I643" s="538" t="s">
        <v>3779</v>
      </c>
    </row>
    <row r="644" spans="1:9" s="156" customFormat="1" ht="207">
      <c r="A644" s="552" t="s">
        <v>4477</v>
      </c>
      <c r="B644" s="586" t="s">
        <v>3786</v>
      </c>
      <c r="C644" s="587" t="s">
        <v>4482</v>
      </c>
      <c r="D644" s="587" t="s">
        <v>4483</v>
      </c>
      <c r="E644" s="594" t="s">
        <v>4484</v>
      </c>
      <c r="F644" s="595" t="s">
        <v>4485</v>
      </c>
      <c r="G644" s="596">
        <v>50</v>
      </c>
      <c r="H644" s="591">
        <v>50</v>
      </c>
      <c r="I644" s="538" t="s">
        <v>3779</v>
      </c>
    </row>
    <row r="645" spans="1:9" s="156" customFormat="1" ht="187.2">
      <c r="A645" s="552" t="s">
        <v>4477</v>
      </c>
      <c r="B645" s="586" t="s">
        <v>3786</v>
      </c>
      <c r="C645" s="587" t="s">
        <v>4478</v>
      </c>
      <c r="D645" s="587" t="s">
        <v>4486</v>
      </c>
      <c r="E645" s="594" t="s">
        <v>4484</v>
      </c>
      <c r="F645" s="597" t="s">
        <v>4487</v>
      </c>
      <c r="G645" s="596">
        <v>50</v>
      </c>
      <c r="H645" s="591">
        <v>50</v>
      </c>
      <c r="I645" s="538" t="s">
        <v>3779</v>
      </c>
    </row>
    <row r="646" spans="1:9" s="156" customFormat="1" ht="138">
      <c r="A646" s="552" t="s">
        <v>4477</v>
      </c>
      <c r="B646" s="586" t="s">
        <v>3786</v>
      </c>
      <c r="C646" s="587" t="s">
        <v>4478</v>
      </c>
      <c r="D646" s="587" t="s">
        <v>4488</v>
      </c>
      <c r="E646" s="594" t="s">
        <v>4489</v>
      </c>
      <c r="F646" s="598" t="s">
        <v>4490</v>
      </c>
      <c r="G646" s="596">
        <v>50</v>
      </c>
      <c r="H646" s="591">
        <v>50</v>
      </c>
      <c r="I646" s="538" t="s">
        <v>3779</v>
      </c>
    </row>
    <row r="647" spans="1:9" s="156" customFormat="1" ht="289.8">
      <c r="A647" s="246" t="s">
        <v>4491</v>
      </c>
      <c r="B647" s="306" t="s">
        <v>3786</v>
      </c>
      <c r="C647" s="246" t="s">
        <v>2014</v>
      </c>
      <c r="D647" s="246" t="s">
        <v>4492</v>
      </c>
      <c r="E647" s="307" t="s">
        <v>4493</v>
      </c>
      <c r="F647" s="278" t="s">
        <v>4494</v>
      </c>
      <c r="G647" s="248">
        <v>50</v>
      </c>
      <c r="H647" s="280">
        <v>10</v>
      </c>
      <c r="I647" s="538" t="s">
        <v>3780</v>
      </c>
    </row>
    <row r="648" spans="1:9" s="156" customFormat="1" ht="409.6">
      <c r="A648" s="246" t="s">
        <v>4495</v>
      </c>
      <c r="B648" s="306" t="s">
        <v>3786</v>
      </c>
      <c r="C648" s="246" t="s">
        <v>4496</v>
      </c>
      <c r="D648" s="246" t="s">
        <v>4497</v>
      </c>
      <c r="E648" s="307" t="s">
        <v>4498</v>
      </c>
      <c r="F648" s="278" t="s">
        <v>4499</v>
      </c>
      <c r="G648" s="248">
        <v>50</v>
      </c>
      <c r="H648" s="280">
        <v>16.670000000000002</v>
      </c>
      <c r="I648" s="538" t="s">
        <v>3780</v>
      </c>
    </row>
    <row r="649" spans="1:9" s="156" customFormat="1" ht="409.6">
      <c r="A649" s="452" t="s">
        <v>4500</v>
      </c>
      <c r="B649" s="306" t="s">
        <v>3786</v>
      </c>
      <c r="C649" s="246" t="s">
        <v>4501</v>
      </c>
      <c r="D649" s="246" t="s">
        <v>4502</v>
      </c>
      <c r="E649" s="278" t="s">
        <v>4503</v>
      </c>
      <c r="F649" s="278" t="s">
        <v>4504</v>
      </c>
      <c r="G649" s="248">
        <v>50</v>
      </c>
      <c r="H649" s="280">
        <v>10</v>
      </c>
      <c r="I649" s="538" t="s">
        <v>3780</v>
      </c>
    </row>
    <row r="650" spans="1:9" s="156" customFormat="1" ht="234.6">
      <c r="A650" s="246" t="s">
        <v>4505</v>
      </c>
      <c r="B650" s="306" t="s">
        <v>3786</v>
      </c>
      <c r="C650" s="246" t="s">
        <v>4506</v>
      </c>
      <c r="D650" s="246" t="s">
        <v>4507</v>
      </c>
      <c r="E650" s="278" t="s">
        <v>4508</v>
      </c>
      <c r="F650" s="278" t="s">
        <v>4509</v>
      </c>
      <c r="G650" s="248">
        <v>50</v>
      </c>
      <c r="H650" s="280">
        <f>50/2</f>
        <v>25</v>
      </c>
      <c r="I650" s="538" t="s">
        <v>3780</v>
      </c>
    </row>
    <row r="651" spans="1:9" s="156" customFormat="1" ht="303.60000000000002">
      <c r="A651" s="246" t="s">
        <v>4510</v>
      </c>
      <c r="B651" s="306" t="s">
        <v>3786</v>
      </c>
      <c r="C651" s="306" t="s">
        <v>4511</v>
      </c>
      <c r="D651" s="306" t="s">
        <v>4512</v>
      </c>
      <c r="E651" s="307" t="s">
        <v>4386</v>
      </c>
      <c r="F651" s="278" t="s">
        <v>4513</v>
      </c>
      <c r="G651" s="248">
        <v>50</v>
      </c>
      <c r="H651" s="280">
        <v>25</v>
      </c>
      <c r="I651" s="538" t="s">
        <v>3784</v>
      </c>
    </row>
    <row r="652" spans="1:9" s="156" customFormat="1" ht="388.8">
      <c r="A652" s="246" t="s">
        <v>4510</v>
      </c>
      <c r="B652" s="306" t="s">
        <v>3786</v>
      </c>
      <c r="C652" s="278" t="s">
        <v>4511</v>
      </c>
      <c r="D652" s="278" t="s">
        <v>4514</v>
      </c>
      <c r="E652" s="307" t="s">
        <v>4515</v>
      </c>
      <c r="F652" s="307" t="s">
        <v>4516</v>
      </c>
      <c r="G652" s="248">
        <v>50</v>
      </c>
      <c r="H652" s="280">
        <v>25</v>
      </c>
      <c r="I652" s="538" t="s">
        <v>3784</v>
      </c>
    </row>
    <row r="653" spans="1:9" s="156" customFormat="1" ht="151.80000000000001">
      <c r="A653" s="246" t="s">
        <v>4510</v>
      </c>
      <c r="B653" s="306" t="s">
        <v>1414</v>
      </c>
      <c r="C653" s="278" t="s">
        <v>4511</v>
      </c>
      <c r="D653" s="278" t="s">
        <v>4517</v>
      </c>
      <c r="E653" s="394" t="s">
        <v>4518</v>
      </c>
      <c r="F653" s="278" t="s">
        <v>4519</v>
      </c>
      <c r="G653" s="248">
        <v>50</v>
      </c>
      <c r="H653" s="280">
        <v>25</v>
      </c>
      <c r="I653" s="538" t="s">
        <v>3784</v>
      </c>
    </row>
    <row r="654" spans="1:9" s="156" customFormat="1" ht="360">
      <c r="A654" s="246" t="s">
        <v>4510</v>
      </c>
      <c r="B654" s="306"/>
      <c r="C654" s="278" t="s">
        <v>4511</v>
      </c>
      <c r="D654" s="278" t="s">
        <v>4520</v>
      </c>
      <c r="E654" s="394" t="s">
        <v>4395</v>
      </c>
      <c r="F654" s="307" t="s">
        <v>4521</v>
      </c>
      <c r="G654" s="248">
        <v>50</v>
      </c>
      <c r="H654" s="280">
        <v>25</v>
      </c>
      <c r="I654" s="538" t="s">
        <v>3784</v>
      </c>
    </row>
    <row r="655" spans="1:9" s="156" customFormat="1" ht="110.4">
      <c r="A655" s="246" t="s">
        <v>2799</v>
      </c>
      <c r="B655" s="306" t="s">
        <v>3786</v>
      </c>
      <c r="C655" s="278" t="s">
        <v>2800</v>
      </c>
      <c r="D655" s="278" t="s">
        <v>2801</v>
      </c>
      <c r="E655" s="307" t="s">
        <v>2802</v>
      </c>
      <c r="F655" s="278" t="s">
        <v>2803</v>
      </c>
      <c r="G655" s="248">
        <v>15</v>
      </c>
      <c r="H655" s="280">
        <v>5</v>
      </c>
      <c r="I655" s="538" t="s">
        <v>3784</v>
      </c>
    </row>
    <row r="656" spans="1:9" s="156" customFormat="1" ht="110.4">
      <c r="A656" s="246" t="s">
        <v>2799</v>
      </c>
      <c r="B656" s="306" t="s">
        <v>3786</v>
      </c>
      <c r="C656" s="278" t="s">
        <v>2800</v>
      </c>
      <c r="D656" s="278" t="s">
        <v>2804</v>
      </c>
      <c r="E656" s="307" t="s">
        <v>2805</v>
      </c>
      <c r="F656" s="278" t="s">
        <v>2803</v>
      </c>
      <c r="G656" s="248">
        <v>15</v>
      </c>
      <c r="H656" s="280">
        <v>5</v>
      </c>
      <c r="I656" s="538" t="s">
        <v>3784</v>
      </c>
    </row>
    <row r="657" spans="1:9" s="156" customFormat="1" ht="96.6">
      <c r="A657" s="246" t="s">
        <v>4510</v>
      </c>
      <c r="B657" s="306" t="s">
        <v>3786</v>
      </c>
      <c r="C657" s="278" t="s">
        <v>4522</v>
      </c>
      <c r="D657" s="278" t="s">
        <v>4523</v>
      </c>
      <c r="E657" s="307" t="s">
        <v>4524</v>
      </c>
      <c r="F657" s="278" t="s">
        <v>4525</v>
      </c>
      <c r="G657" s="248">
        <v>15</v>
      </c>
      <c r="H657" s="280">
        <v>5</v>
      </c>
      <c r="I657" s="538" t="s">
        <v>3784</v>
      </c>
    </row>
    <row r="658" spans="1:9" s="156" customFormat="1" ht="360">
      <c r="A658" s="246" t="s">
        <v>4526</v>
      </c>
      <c r="B658" s="306" t="s">
        <v>3786</v>
      </c>
      <c r="C658" s="278" t="s">
        <v>4527</v>
      </c>
      <c r="D658" s="278" t="s">
        <v>4528</v>
      </c>
      <c r="E658" s="307" t="s">
        <v>4529</v>
      </c>
      <c r="F658" s="307" t="s">
        <v>4530</v>
      </c>
      <c r="G658" s="248">
        <v>50</v>
      </c>
      <c r="H658" s="280">
        <v>50</v>
      </c>
      <c r="I658" s="538" t="s">
        <v>3784</v>
      </c>
    </row>
    <row r="659" spans="1:9">
      <c r="A659" s="9" t="s">
        <v>2</v>
      </c>
      <c r="G659" s="66"/>
      <c r="H659" s="93">
        <f>SUM(H9:H658)</f>
        <v>11475.04619047618</v>
      </c>
    </row>
    <row r="661" spans="1:9">
      <c r="A661" s="683" t="s">
        <v>12</v>
      </c>
      <c r="B661" s="683"/>
      <c r="C661" s="683"/>
      <c r="D661" s="683"/>
      <c r="E661" s="683"/>
      <c r="F661" s="683"/>
      <c r="G661" s="683"/>
      <c r="H661" s="683"/>
    </row>
  </sheetData>
  <mergeCells count="5">
    <mergeCell ref="A2:H2"/>
    <mergeCell ref="A5:H5"/>
    <mergeCell ref="A661:H661"/>
    <mergeCell ref="A6:H6"/>
    <mergeCell ref="A4:H4"/>
  </mergeCells>
  <phoneticPr fontId="22" type="noConversion"/>
  <hyperlinks>
    <hyperlink ref="E96" r:id="rId1"/>
    <hyperlink ref="E97" r:id="rId2"/>
    <hyperlink ref="E99" r:id="rId3"/>
    <hyperlink ref="E100" r:id="rId4"/>
    <hyperlink ref="E101" r:id="rId5" display="https://link.springer.com/article/10.1007/s10854-017-6743-7"/>
    <hyperlink ref="F101" r:id="rId6" display="https://scholar.google.ro/scholar?as_ylo=2017&amp;hl=ro&amp;as_sdt=0,5&amp;sciodt=0,5&amp;cites=7550294629905227419&amp;scipsc="/>
    <hyperlink ref="F102" display="SCOPUS http://web.a.ebscohost.com/abstract?direct=true&amp;profile=ehost&amp;scope=site&amp;authtype=crawler&amp;jrnl=19854668&amp;AN=124927779&amp;h=MxvrPL%2b7z%2bUUin5CG5XLnynb1DPUoskn7xhQlShmon2UOVp8Cc8FRVM6l7Quiqa7JXeQus1s9VbD%2bzH%2bTJybIQ%3d%3d&amp;crl=c&amp;resultNs=AdminWebAuth&amp;"/>
    <hyperlink ref="E102" r:id="rId7"/>
    <hyperlink ref="E103" r:id="rId8"/>
    <hyperlink ref="F103" display=" SCOPUS https://www.scopus.com/record/display.uri?eid=2-s2.0-84994378530&amp;origin=resultslist&amp;sort=plf-f&amp;src=s&amp;st1=coman%2cd&amp;nlo=&amp;nlr=&amp;nls=&amp;sid=14B7D5FB13F3F35B77D24EA09BD3035B.wsnAw8kcdt7IPYLO0V48gA%3a350&amp;sot=b&amp;sdt=cl&amp;cluster=scoafid%2c%2260015877%22%2ct&amp;s"/>
    <hyperlink ref="E104" r:id="rId9" location="236 " display="http://www.aspbs.com/science/contents-science2017.htm#236 "/>
    <hyperlink ref="F104" r:id="rId10" display="https://scholar.google.ro/citations?user=psIrfpkAAAAJ&amp;hl=rohttp://www.ingentaconnect.com/content/asp/asl/2017/00000023/00000006/art00138"/>
    <hyperlink ref="E105" r:id="rId11" location=".Wpwn_2pubIUhttps://era.library.ualberta.ca/files/cq524jp19h/RodriguezMartinez_Eduardo_N_201709_MSc.pdf" display="https://era.library.ualberta.ca/files/cq524jp19h#.Wpwn_2pubIUhttps://era.library.ualberta.ca/files/cq524jp19h/RodriguezMartinez_Eduardo_N_201709_MSc.pdf"/>
    <hyperlink ref="F105" r:id="rId12" display="https://scholar.google.ro/scholar?as_ylo=2017&amp;hl=ro&amp;as_sdt=0,5&amp;sciodt=0,5&amp;cites=7550294629905227419&amp;scipsc="/>
    <hyperlink ref="E106" r:id="rId13"/>
    <hyperlink ref="F106" r:id="rId14" display="https://scholar.google.ro/scholar?as_ylo=2017&amp;hl=ro&amp;as_sdt=0,5&amp;sciodt=0,5&amp;cites=7550294629905227419&amp;scipsc="/>
    <hyperlink ref="F107" r:id="rId15" display="https://www.degruyter.com/view/j/amma.2017.63.issue-2/amma-2017-0010/amma-2017-0010.xml"/>
    <hyperlink ref="E107" r:id="rId16"/>
    <hyperlink ref="F109" display="WoS TR , SCOPUS http://apps.webofknowledge.com/CitingArticles.do?product=WOS&amp;SID=C3iEli8E3bwBln47IhY&amp;search_mode=CitingArticles&amp;parentProduct=WOS&amp;parentQid=19&amp;parentDoc=9&amp;REFID=443647937&amp;excludeEventConfig=ExcludeIfFromNonInterProduct ttps://scholar.googl"/>
    <hyperlink ref="E109" r:id="rId17"/>
    <hyperlink ref="F108" r:id="rId18" display="https://scholar.google.ro/scholar?as_ylo=2017&amp;hl=ro&amp;as_sdt=0,5&amp;sciodt=0,5&amp;cites=7550294629905227419&amp;scipsc=    modareas.ac.ir"/>
    <hyperlink ref="E112" r:id="rId19"/>
    <hyperlink ref="E113" r:id="rId20"/>
    <hyperlink ref="E114" r:id="rId21"/>
    <hyperlink ref="E115" r:id="rId22"/>
    <hyperlink ref="E116" r:id="rId23"/>
    <hyperlink ref="E117" r:id="rId24"/>
    <hyperlink ref="E119" r:id="rId25"/>
    <hyperlink ref="E120" r:id="rId26"/>
    <hyperlink ref="D131" r:id="rId27" tooltip="Journal of Thermal Analysis and Calorimetry" display="https://link.springer.com/journal/10973"/>
    <hyperlink ref="C133" r:id="rId28" display="javascript:void(0)"/>
    <hyperlink ref="C134" r:id="rId29" display="javascript:void(0)"/>
    <hyperlink ref="C138" r:id="rId30" tooltip="Abstract + Refs(opens in a new window)" display="https://www.scopus.com/record/display.uri?eid=2-s2.0-84994378530&amp;origin=resultslist&amp;sort=plf-f&amp;cite=2-s2.0-84994378530&amp;src=s&amp;imp=t&amp;sid=2f106f87abe67a7cc47e8142794e9aa6&amp;sot=cite&amp;sdt=a&amp;sl=0&amp;recordRank="/>
    <hyperlink ref="D138" r:id="rId31" tooltip="Show author details" display="https://www.scopus.com/authid/detail.uri?origin=resultslist&amp;authorId=36706800900&amp;zone="/>
    <hyperlink ref="E118" r:id="rId32"/>
    <hyperlink ref="E123" r:id="rId33"/>
    <hyperlink ref="E122" r:id="rId34"/>
    <hyperlink ref="E124" r:id="rId35"/>
    <hyperlink ref="E138" r:id="rId36"/>
    <hyperlink ref="E158" r:id="rId37"/>
    <hyperlink ref="E157" display="http://web.b.ebscohost.com/abstract?direct=true&amp;profile=ehost&amp;scope=site&amp;authtype=crawler&amp;jrnl=15829596&amp;AN=127015914&amp;h=kMTgk%2f1H8G8xTuTDCYcR2aCM3hVjcGesF1kHtU0sxxwBcoC8kXPyi2YNlP4UHwK4XM7zJBqC9WFyYcKZz%2biUqQ%3d%3d&amp;crl=c&amp;resultNs=AdminWebAuth&amp;resultLocal"/>
    <hyperlink ref="E160" display="http://web.b.ebscohost.com/abstract?direct=true&amp;profile=ehost&amp;scope=site&amp;authtype=crawler&amp;jrnl=15829596&amp;AN=127015914&amp;h=kMTgk%2f1H8G8xTuTDCYcR2aCM3hVjcGesF1kHtU0sxxwBcoC8kXPyi2YNlP4UHwK4XM7zJBqC9WFyYcKZz%2biUqQ%3d%3d&amp;crl=c&amp;resultNs=AdminWebAuth&amp;resultLocal"/>
    <hyperlink ref="E75" r:id="rId38"/>
    <hyperlink ref="E159" r:id="rId39"/>
    <hyperlink ref="E161" r:id="rId40"/>
    <hyperlink ref="E162" r:id="rId41"/>
    <hyperlink ref="E163" r:id="rId42" display="http://www.sciencedirect.com/science/journal/18770428/117"/>
    <hyperlink ref="D167" r:id="rId43" tooltip="Show source title details" display="https://www.scopus.com/sourceid/21100450083?origin=resultslist"/>
    <hyperlink ref="D168" r:id="rId44" display="http://apps.webofknowledge.com/full_record.do?product=WOS&amp;search_mode=CitingArticles&amp;qid=27&amp;SID=F3FlIvWkg2sXGSPqoRC&amp;page=1&amp;doc=1"/>
    <hyperlink ref="C168" r:id="rId45" display="http://apps.webofknowledge.com/full_record.do?product=WOS&amp;search_mode=GeneralSearch&amp;qid=23&amp;SID=F3FlIvWkg2sXGSPqoRC&amp;page=1&amp;doc=6"/>
    <hyperlink ref="D169" r:id="rId46" display="http://apps.webofknowledge.com/full_record.do?product=WOS&amp;search_mode=CitingArticles&amp;qid=31&amp;SID=F3FlIvWkg2sXGSPqoRC&amp;page=1&amp;doc=1"/>
    <hyperlink ref="D170" r:id="rId47" display="http://apps.webofknowledge.com/full_record.do?product=WOS&amp;search_mode=CitingArticles&amp;qid=31&amp;SID=F3FlIvWkg2sXGSPqoRC&amp;page=1&amp;doc=2"/>
    <hyperlink ref="D171" r:id="rId48" display="http://apps.webofknowledge.com/full_record.do?product=WOS&amp;search_mode=CitingArticles&amp;qid=31&amp;SID=F3FlIvWkg2sXGSPqoRC&amp;page=1&amp;doc=3"/>
    <hyperlink ref="C169" r:id="rId49" display="http://apps.webofknowledge.com/full_record.do?product=WOS&amp;search_mode=GeneralSearch&amp;qid=23&amp;SID=F3FlIvWkg2sXGSPqoRC&amp;page=1&amp;doc=9"/>
    <hyperlink ref="C170" r:id="rId50" display="http://apps.webofknowledge.com/full_record.do?product=WOS&amp;search_mode=GeneralSearch&amp;qid=23&amp;SID=F3FlIvWkg2sXGSPqoRC&amp;page=1&amp;doc=9"/>
    <hyperlink ref="C171" r:id="rId51" display="http://apps.webofknowledge.com/full_record.do?product=WOS&amp;search_mode=GeneralSearch&amp;qid=23&amp;SID=F3FlIvWkg2sXGSPqoRC&amp;page=1&amp;doc=9"/>
    <hyperlink ref="D172" r:id="rId52" display="http://search.ebscohost.com/login.aspx?direct=true&amp;profile=ehost&amp;scope=site&amp;authtype=crawler&amp;jrnl=15829596&amp;AN=125168522&amp;h=Bt5k5OQjCRIb5aWxjv2usvlq6Cl3qxDekHiNQuUOOz5fvYmmgai5kUlJOyqFtx60Zp7u552oFHX%2BCnExDqRReg%3D%3D&amp;crl=c"/>
    <hyperlink ref="C172" r:id="rId53" display="http://search.ebscohost.com/login.aspx?direct=true&amp;profile=ehost&amp;scope=site&amp;authtype=crawler&amp;jrnl=15829596&amp;AN=86231131&amp;h=0x%2FqVxeqHM48h6NK843YREoQXpjbgoxy4OMCakBpVy6muuoVsJDRiP51jrQKt7w4GZBlItbJCo24zltVWoieXw%3D%3D&amp;crl=c"/>
    <hyperlink ref="E173" r:id="rId54"/>
    <hyperlink ref="E174" r:id="rId55"/>
    <hyperlink ref="C175" r:id="rId56" display="http://apps.webofknowledge.com/full_record.do?product=WOS&amp;search_mode=CitationReport&amp;qid=31&amp;SID=E1UvvDYXbSGN6TkDVaE&amp;page=1&amp;doc=1&amp;cacheurlFromRightClick=no"/>
    <hyperlink ref="D176" r:id="rId57" display="http://apps.webofknowledge.com/full_record.do?product=WOS&amp;search_mode=CitingArticles&amp;qid=44&amp;SID=E1UvvDYXbSGN6TkDVaE&amp;page=1&amp;doc=2&amp;cacheurlFromRightClick=no"/>
    <hyperlink ref="D177" r:id="rId58" display="http://apps.webofknowledge.com/full_record.do?product=WOS&amp;search_mode=CitingArticles&amp;qid=46&amp;SID=E1UvvDYXbSGN6TkDVaE&amp;page=1&amp;doc=3&amp;cacheurlFromRightClick=no"/>
    <hyperlink ref="D178" r:id="rId59" display="http://apps.webofknowledge.com/full_record.do?product=WOS&amp;search_mode=CitingArticles&amp;qid=48&amp;SID=E1UvvDYXbSGN6TkDVaE&amp;page=1&amp;doc=4&amp;cacheurlFromRightClick=no"/>
    <hyperlink ref="D179" r:id="rId60" display="http://apps.webofknowledge.com/full_record.do?product=WOS&amp;search_mode=CitingArticles&amp;qid=50&amp;SID=E1UvvDYXbSGN6TkDVaE&amp;page=1&amp;doc=5&amp;cacheurlFromRightClick=no"/>
    <hyperlink ref="D180" r:id="rId61" display="http://apps.webofknowledge.com/full_record.do?product=WOS&amp;search_mode=CitingArticles&amp;qid=52&amp;SID=E1UvvDYXbSGN6TkDVaE&amp;page=1&amp;doc=6&amp;cacheurlFromRightClick=no"/>
    <hyperlink ref="D181" r:id="rId62" display="http://apps.webofknowledge.com/full_record.do?product=WOS&amp;search_mode=CitingArticles&amp;qid=54&amp;SID=E1UvvDYXbSGN6TkDVaE&amp;page=1&amp;doc=7&amp;cacheurlFromRightClick=no"/>
    <hyperlink ref="D182" r:id="rId63" display="http://apps.webofknowledge.com/full_record.do?product=WOS&amp;search_mode=CitingArticles&amp;qid=56&amp;SID=E1UvvDYXbSGN6TkDVaE&amp;page=1&amp;doc=8&amp;cacheurlFromRightClick=no"/>
    <hyperlink ref="D183" r:id="rId64" display="http://apps.webofknowledge.com/full_record.do?product=WOS&amp;search_mode=CitingArticles&amp;qid=58&amp;SID=E1UvvDYXbSGN6TkDVaE&amp;page=1&amp;doc=9&amp;cacheurlFromRightClick=no"/>
    <hyperlink ref="D184" r:id="rId65" display="http://apps.webofknowledge.com/full_record.do?product=WOS&amp;search_mode=CitingArticles&amp;qid=60&amp;SID=E1UvvDYXbSGN6TkDVaE&amp;page=1&amp;doc=10&amp;cacheurlFromRightClick=no"/>
    <hyperlink ref="D185" r:id="rId66" display="http://apps.webofknowledge.com/full_record.do?product=WOS&amp;search_mode=CitingArticles&amp;qid=62&amp;SID=E1UvvDYXbSGN6TkDVaE&amp;page=2&amp;doc=11&amp;cacheurlFromRightClick=no"/>
    <hyperlink ref="D186" r:id="rId67" display="http://apps.webofknowledge.com/full_record.do?product=WOS&amp;search_mode=CitingArticles&amp;qid=62&amp;SID=E1UvvDYXbSGN6TkDVaE&amp;page=2&amp;doc=12&amp;cacheurlFromRightClick=no"/>
    <hyperlink ref="D187" r:id="rId68" display="http://apps.webofknowledge.com/full_record.do?product=WOS&amp;search_mode=CitingArticles&amp;qid=62&amp;SID=E1UvvDYXbSGN6TkDVaE&amp;page=2&amp;doc=13&amp;cacheurlFromRightClick=no"/>
    <hyperlink ref="D188" r:id="rId69" display="http://apps.webofknowledge.com/full_record.do?product=WOS&amp;search_mode=CitingArticles&amp;qid=62&amp;SID=E1UvvDYXbSGN6TkDVaE&amp;page=2&amp;doc=15&amp;cacheurlFromRightClick=no"/>
    <hyperlink ref="D189" r:id="rId70" display="http://apps.webofknowledge.com/full_record.do?product=WOS&amp;search_mode=CitingArticles&amp;qid=62&amp;SID=E1UvvDYXbSGN6TkDVaE&amp;page=2&amp;doc=16&amp;cacheurlFromRightClick=no"/>
    <hyperlink ref="D190" r:id="rId71" display="http://apps.webofknowledge.com/full_record.do?product=WOS&amp;search_mode=CitingArticles&amp;qid=62&amp;SID=E1UvvDYXbSGN6TkDVaE&amp;page=2&amp;doc=18&amp;cacheurlFromRightClick=no"/>
    <hyperlink ref="D191" r:id="rId72" display="http://apps.webofknowledge.com/full_record.do?product=WOS&amp;search_mode=CitingArticles&amp;qid=62&amp;SID=E1UvvDYXbSGN6TkDVaE&amp;page=2&amp;doc=19&amp;cacheurlFromRightClick=no"/>
    <hyperlink ref="D192" r:id="rId73" display="http://apps.webofknowledge.com/full_record.do?product=WOS&amp;search_mode=CitingArticles&amp;qid=62&amp;SID=E1UvvDYXbSGN6TkDVaE&amp;page=3&amp;doc=21&amp;cacheurlFromRightClick=no"/>
    <hyperlink ref="C193" r:id="rId74" display="http://apps.webofknowledge.com/full_record.do?product=WOS&amp;search_mode=CitationReport&amp;qid=31&amp;SID=E1UvvDYXbSGN6TkDVaE&amp;page=1&amp;doc=2&amp;cacheurlFromRightClick=no"/>
    <hyperlink ref="D193" r:id="rId75" display="http://apps.webofknowledge.com/full_record.do?product=WOS&amp;search_mode=CitingArticles&amp;qid=77&amp;SID=E1UvvDYXbSGN6TkDVaE&amp;page=1&amp;doc=5&amp;cacheurlFromRightClick=no"/>
    <hyperlink ref="D194" r:id="rId76" display="http://apps.webofknowledge.com/full_record.do?product=WOS&amp;search_mode=CitingArticles&amp;qid=82&amp;SID=E1UvvDYXbSGN6TkDVaE&amp;page=1&amp;doc=6&amp;cacheurlFromRightClick=no"/>
    <hyperlink ref="D195" r:id="rId77" display="http://apps.webofknowledge.com/full_record.do?product=WOS&amp;search_mode=CitingArticles&amp;qid=84&amp;SID=E1UvvDYXbSGN6TkDVaE&amp;page=1&amp;doc=7&amp;cacheurlFromRightClick=no"/>
    <hyperlink ref="D196" r:id="rId78" display="http://apps.webofknowledge.com/full_record.do?product=WOS&amp;search_mode=CitingArticles&amp;qid=87&amp;SID=E1UvvDYXbSGN6TkDVaE&amp;page=1&amp;doc=8&amp;cacheurlFromRightClick=no"/>
    <hyperlink ref="D197" r:id="rId79" display="http://apps.webofknowledge.com/full_record.do?product=WOS&amp;search_mode=CitingArticles&amp;qid=89&amp;SID=E1UvvDYXbSGN6TkDVaE&amp;page=1&amp;doc=9&amp;cacheurlFromRightClick=no"/>
    <hyperlink ref="D198" r:id="rId80" display="http://apps.webofknowledge.com/full_record.do?product=WOS&amp;search_mode=CitingArticles&amp;qid=91&amp;SID=E1UvvDYXbSGN6TkDVaE&amp;page=1&amp;doc=10&amp;cacheurlFromRightClick=no"/>
    <hyperlink ref="D199" r:id="rId81" display="http://apps.webofknowledge.com/full_record.do?product=WOS&amp;search_mode=CitingArticles&amp;qid=93&amp;SID=E1UvvDYXbSGN6TkDVaE&amp;page=2&amp;doc=11&amp;cacheurlFromRightClick=no"/>
    <hyperlink ref="D200" r:id="rId82" display="http://apps.webofknowledge.com/full_record.do?product=WOS&amp;search_mode=CitingArticles&amp;qid=93&amp;SID=E1UvvDYXbSGN6TkDVaE&amp;page=2&amp;doc=12&amp;cacheurlFromRightClick=no"/>
    <hyperlink ref="D201" r:id="rId83" display="http://apps.webofknowledge.com/full_record.do?product=WOS&amp;search_mode=CitingArticles&amp;qid=93&amp;SID=E1UvvDYXbSGN6TkDVaE&amp;page=2&amp;doc=13&amp;cacheurlFromRightClick=no"/>
    <hyperlink ref="D202" r:id="rId84" display="http://apps.webofknowledge.com/full_record.do?product=WOS&amp;search_mode=CitingArticles&amp;qid=93&amp;SID=E1UvvDYXbSGN6TkDVaE&amp;page=2&amp;doc=14&amp;cacheurlFromRightClick=no"/>
    <hyperlink ref="D203" r:id="rId85" display="http://apps.webofknowledge.com/full_record.do?product=WOS&amp;search_mode=CitingArticles&amp;qid=93&amp;SID=E1UvvDYXbSGN6TkDVaE&amp;page=2&amp;doc=15&amp;cacheurlFromRightClick=no"/>
    <hyperlink ref="D204" r:id="rId86" display="http://apps.webofknowledge.com/full_record.do?product=WOS&amp;search_mode=CitingArticles&amp;qid=93&amp;SID=E1UvvDYXbSGN6TkDVaE&amp;page=2&amp;doc=16&amp;cacheurlFromRightClick=no"/>
    <hyperlink ref="D205" r:id="rId87" display="http://apps.webofknowledge.com/full_record.do?product=WOS&amp;search_mode=CitingArticles&amp;qid=93&amp;SID=E1UvvDYXbSGN6TkDVaE&amp;page=2&amp;doc=17&amp;cacheurlFromRightClick=no"/>
    <hyperlink ref="D206" r:id="rId88" display="http://apps.webofknowledge.com/full_record.do?product=WOS&amp;search_mode=CitingArticles&amp;qid=93&amp;SID=E1UvvDYXbSGN6TkDVaE&amp;page=2&amp;doc=18&amp;cacheurlFromRightClick=no"/>
    <hyperlink ref="D207" r:id="rId89" display="http://apps.webofknowledge.com/full_record.do?product=WOS&amp;search_mode=CitingArticles&amp;qid=93&amp;SID=E1UvvDYXbSGN6TkDVaE&amp;page=2&amp;doc=19&amp;cacheurlFromRightClick=no"/>
    <hyperlink ref="D208" r:id="rId90" display="http://apps.webofknowledge.com/full_record.do?product=WOS&amp;search_mode=CitingArticles&amp;qid=93&amp;SID=E1UvvDYXbSGN6TkDVaE&amp;page=2&amp;doc=20&amp;cacheurlFromRightClick=no"/>
    <hyperlink ref="D209" r:id="rId91" display="http://apps.webofknowledge.com/full_record.do?product=WOS&amp;search_mode=CitingArticles&amp;qid=93&amp;SID=E1UvvDYXbSGN6TkDVaE&amp;page=3&amp;doc=21&amp;cacheurlFromRightClick=no"/>
    <hyperlink ref="D210" r:id="rId92" display="http://apps.webofknowledge.com/full_record.do?product=WOS&amp;search_mode=CitingArticles&amp;qid=93&amp;SID=E1UvvDYXbSGN6TkDVaE&amp;page=3&amp;doc=22&amp;cacheurlFromRightClick=no"/>
    <hyperlink ref="D211" r:id="rId93" display="http://apps.webofknowledge.com/full_record.do?product=WOS&amp;search_mode=CitingArticles&amp;qid=93&amp;SID=E1UvvDYXbSGN6TkDVaE&amp;page=3&amp;doc=23&amp;cacheurlFromRightClick=no"/>
    <hyperlink ref="D212" r:id="rId94" display="http://apps.webofknowledge.com/full_record.do?product=WOS&amp;search_mode=CitingArticles&amp;qid=93&amp;SID=E1UvvDYXbSGN6TkDVaE&amp;page=3&amp;doc=24&amp;cacheurlFromRightClick=no"/>
    <hyperlink ref="D213" r:id="rId95" display="http://apps.webofknowledge.com/full_record.do?product=WOS&amp;search_mode=CitingArticles&amp;qid=93&amp;SID=E1UvvDYXbSGN6TkDVaE&amp;page=3&amp;doc=25&amp;cacheurlFromRightClick=no"/>
    <hyperlink ref="D214" r:id="rId96" display="http://apps.webofknowledge.com/full_record.do?product=WOS&amp;search_mode=CitingArticles&amp;qid=123&amp;SID=E1UvvDYXbSGN6TkDVaE&amp;page=1&amp;doc=5&amp;cacheurlFromRightClick=no"/>
    <hyperlink ref="D215" r:id="rId97" display="http://apps.webofknowledge.com/full_record.do?product=WOS&amp;search_mode=CitingArticles&amp;qid=126&amp;SID=E1UvvDYXbSGN6TkDVaE&amp;page=1&amp;doc=6&amp;cacheurlFromRightClick=no"/>
    <hyperlink ref="D216" r:id="rId98" display="http://apps.webofknowledge.com/full_record.do?product=WOS&amp;search_mode=CitingArticles&amp;qid=128&amp;SID=E1UvvDYXbSGN6TkDVaE&amp;page=1&amp;doc=7&amp;cacheurlFromRightClick=no"/>
    <hyperlink ref="D217" r:id="rId99" display="http://apps.webofknowledge.com/full_record.do?product=WOS&amp;search_mode=CitingArticles&amp;qid=130&amp;SID=E1UvvDYXbSGN6TkDVaE&amp;page=1&amp;doc=9&amp;cacheurlFromRightClick=no"/>
    <hyperlink ref="D218" r:id="rId100" display="http://apps.webofknowledge.com/full_record.do?product=WOS&amp;search_mode=CitingArticles&amp;qid=133&amp;SID=E1UvvDYXbSGN6TkDVaE&amp;page=2&amp;doc=12&amp;cacheurlFromRightClick=no"/>
    <hyperlink ref="D219" r:id="rId101" display="http://apps.webofknowledge.com/full_record.do?product=WOS&amp;search_mode=CitingArticles&amp;qid=138&amp;SID=E1UvvDYXbSGN6TkDVaE&amp;page=2&amp;doc=13"/>
    <hyperlink ref="C220" r:id="rId102" display="http://apps.webofknowledge.com/full_record.do?product=WOS&amp;search_mode=CitationReport&amp;qid=31&amp;SID=E1UvvDYXbSGN6TkDVaE&amp;page=1&amp;doc=4&amp;cacheurlFromRightClick=no"/>
    <hyperlink ref="D220" r:id="rId103" display="http://apps.webofknowledge.com/full_record.do?product=WOS&amp;search_mode=CitingArticles&amp;qid=143&amp;SID=E1UvvDYXbSGN6TkDVaE&amp;page=1&amp;doc=1&amp;cacheurlFromRightClick=no"/>
    <hyperlink ref="D221" r:id="rId104" display="http://apps.webofknowledge.com/full_record.do?product=WOS&amp;search_mode=CitingArticles&amp;qid=147&amp;SID=E1UvvDYXbSGN6TkDVaE&amp;page=1&amp;doc=2&amp;cacheurlFromRightClick=no"/>
    <hyperlink ref="E222" r:id="rId105"/>
    <hyperlink ref="D222" r:id="rId106" display="http://apps.webofknowledge.com/full_record.do?product=WOS&amp;search_mode=CitingArticles&amp;qid=151&amp;SID=E1UvvDYXbSGN6TkDVaE&amp;page=1&amp;doc=4&amp;cacheurlFromRightClick=no"/>
    <hyperlink ref="D223" r:id="rId107" display="http://apps.webofknowledge.com/full_record.do?product=WOS&amp;search_mode=CitingArticles&amp;qid=151&amp;SID=E1UvvDYXbSGN6TkDVaE&amp;page=1&amp;doc=5&amp;cacheurlFromRightClick=no"/>
    <hyperlink ref="D224" r:id="rId108" display="http://apps.webofknowledge.com/full_record.do?product=WOS&amp;search_mode=CitingArticles&amp;qid=153&amp;SID=E1UvvDYXbSGN6TkDVaE&amp;page=1&amp;doc=6&amp;cacheurlFromRightClick=no"/>
    <hyperlink ref="C225" r:id="rId109" display="http://apps.webofknowledge.com/full_record.do?product=WOS&amp;search_mode=CitationReport&amp;qid=31&amp;SID=E1UvvDYXbSGN6TkDVaE&amp;page=1&amp;doc=5&amp;cacheurlFromRightClick=no"/>
    <hyperlink ref="D225" r:id="rId110" display="http://apps.webofknowledge.com/full_record.do?product=WOS&amp;search_mode=CitingArticles&amp;qid=158&amp;SID=E1UvvDYXbSGN6TkDVaE&amp;page=1&amp;doc=1&amp;cacheurlFromRightClick=no"/>
    <hyperlink ref="D226" r:id="rId111" display="http://apps.webofknowledge.com/full_record.do?product=WOS&amp;search_mode=CitingArticles&amp;qid=162&amp;SID=E1UvvDYXbSGN6TkDVaE&amp;page=1&amp;doc=2&amp;cacheurlFromRightClick=no"/>
    <hyperlink ref="D227" r:id="rId112" display="http://apps.webofknowledge.com/full_record.do?product=WOS&amp;search_mode=CitingArticles&amp;qid=162&amp;SID=E1UvvDYXbSGN6TkDVaE&amp;page=1&amp;doc=3&amp;cacheurlFromRightClick=no"/>
    <hyperlink ref="D228" r:id="rId113" display="http://apps.webofknowledge.com/full_record.do?product=WOS&amp;search_mode=CitingArticles&amp;qid=165&amp;SID=E1UvvDYXbSGN6TkDVaE&amp;page=1&amp;doc=5&amp;cacheurlFromRightClick=no"/>
    <hyperlink ref="D229" r:id="rId114" display="http://apps.webofknowledge.com/full_record.do?product=WOS&amp;search_mode=CitingArticles&amp;qid=167&amp;SID=E1UvvDYXbSGN6TkDVaE&amp;page=1&amp;doc=6&amp;cacheurlFromRightClick=no"/>
    <hyperlink ref="D230" r:id="rId115" display="http://apps.webofknowledge.com/full_record.do?product=WOS&amp;search_mode=CitingArticles&amp;qid=171&amp;SID=E1UvvDYXbSGN6TkDVaE&amp;page=1&amp;doc=7&amp;cacheurlFromRightClick=no"/>
    <hyperlink ref="D231" r:id="rId116" display="http://apps.webofknowledge.com/full_record.do?product=WOS&amp;search_mode=CitingArticles&amp;qid=173&amp;SID=E1UvvDYXbSGN6TkDVaE&amp;page=1&amp;doc=8&amp;cacheurlFromRightClick=no"/>
    <hyperlink ref="D232" r:id="rId117" display="http://apps.webofknowledge.com/full_record.do?product=WOS&amp;search_mode=CitingArticles&amp;qid=175&amp;SID=E1UvvDYXbSGN6TkDVaE&amp;page=1&amp;doc=9&amp;cacheurlFromRightClick=no"/>
    <hyperlink ref="D233" r:id="rId118" display="http://apps.webofknowledge.com/full_record.do?product=WOS&amp;search_mode=CitingArticles&amp;qid=177&amp;SID=E1UvvDYXbSGN6TkDVaE&amp;page=1&amp;doc=10&amp;cacheurlFromRightClick=no"/>
    <hyperlink ref="C234" r:id="rId119" display="http://apps.webofknowledge.com/full_record.do?product=WOS&amp;search_mode=CitationReport&amp;qid=31&amp;SID=E1UvvDYXbSGN6TkDVaE&amp;page=1&amp;doc=6&amp;cacheurlFromRightClick=no"/>
    <hyperlink ref="D234" r:id="rId120" display="http://apps.webofknowledge.com/full_record.do?product=WOS&amp;search_mode=CitingArticles&amp;qid=193&amp;SID=E1UvvDYXbSGN6TkDVaE&amp;page=1&amp;doc=3&amp;cacheurlFromRightClick=no"/>
    <hyperlink ref="D235" r:id="rId121" display="http://apps.webofknowledge.com/full_record.do?product=WOS&amp;search_mode=CitingArticles&amp;qid=202&amp;SID=E1UvvDYXbSGN6TkDVaE&amp;page=1&amp;doc=4&amp;cacheurlFromRightClick=no"/>
    <hyperlink ref="D236" r:id="rId122" display="http://apps.webofknowledge.com/full_record.do?product=WOS&amp;search_mode=CitingArticles&amp;qid=204&amp;SID=E1UvvDYXbSGN6TkDVaE&amp;page=1&amp;doc=5&amp;cacheurlFromRightClick=no"/>
    <hyperlink ref="D237" r:id="rId123" display="http://apps.webofknowledge.com/full_record.do?product=WOS&amp;search_mode=CitingArticles&amp;qid=206&amp;SID=E1UvvDYXbSGN6TkDVaE&amp;page=1&amp;doc=7&amp;cacheurlFromRightClick=no"/>
    <hyperlink ref="D238" r:id="rId124" display="http://apps.webofknowledge.com/full_record.do?product=WOS&amp;search_mode=CitingArticles&amp;qid=208&amp;SID=E1UvvDYXbSGN6TkDVaE&amp;page=1&amp;doc=9&amp;cacheurlFromRightClick=no"/>
    <hyperlink ref="C239" r:id="rId125" display="http://apps.webofknowledge.com/full_record.do?product=WOS&amp;search_mode=CitationReport&amp;qid=31&amp;SID=E1UvvDYXbSGN6TkDVaE&amp;page=1&amp;doc=7&amp;cacheurlFromRightClick=no"/>
    <hyperlink ref="D239" r:id="rId126" display="http://apps.webofknowledge.com/full_record.do?product=WOS&amp;search_mode=CitingArticles&amp;qid=213&amp;SID=E1UvvDYXbSGN6TkDVaE&amp;page=1&amp;doc=1&amp;cacheurlFromRightClick=no"/>
    <hyperlink ref="D240" r:id="rId127" display="http://apps.webofknowledge.com/full_record.do?product=WOS&amp;search_mode=CitingArticles&amp;qid=215&amp;SID=E1UvvDYXbSGN6TkDVaE&amp;page=1&amp;doc=2&amp;cacheurlFromRightClick=no"/>
    <hyperlink ref="D241" r:id="rId128" display="http://apps.webofknowledge.com/full_record.do?product=WOS&amp;search_mode=CitingArticles&amp;qid=218&amp;SID=E1UvvDYXbSGN6TkDVaE&amp;page=1&amp;doc=5&amp;cacheurlFromRightClick=no"/>
    <hyperlink ref="D242" r:id="rId129" display="http://apps.webofknowledge.com/full_record.do?product=WOS&amp;search_mode=CitingArticles&amp;qid=220&amp;SID=E1UvvDYXbSGN6TkDVaE&amp;page=1&amp;doc=6&amp;cacheurlFromRightClick=no"/>
    <hyperlink ref="D243" r:id="rId130" display="http://apps.webofknowledge.com/full_record.do?product=WOS&amp;search_mode=CitingArticles&amp;qid=227&amp;SID=E1UvvDYXbSGN6TkDVaE&amp;page=1&amp;doc=8&amp;cacheurlFromRightClick=no"/>
    <hyperlink ref="D244" r:id="rId131" display="http://apps.webofknowledge.com/full_record.do?product=WOS&amp;search_mode=CitingArticles&amp;qid=229&amp;SID=E1UvvDYXbSGN6TkDVaE&amp;page=1&amp;doc=9"/>
    <hyperlink ref="C245" r:id="rId132" display="http://apps.webofknowledge.com/full_record.do?product=WOS&amp;search_mode=CitationReport&amp;qid=31&amp;SID=E1UvvDYXbSGN6TkDVaE&amp;page=1&amp;doc=8&amp;cacheurlFromRightClick=no"/>
    <hyperlink ref="D245" r:id="rId133" display="http://apps.webofknowledge.com/full_record.do?product=WOS&amp;search_mode=CitingArticles&amp;qid=12&amp;SID=E33dg5Np97O4cR8JmhU&amp;page=1&amp;doc=2&amp;cacheurlFromRightClick=no"/>
    <hyperlink ref="D246" r:id="rId134" display="http://apps.webofknowledge.com/full_record.do?product=WOS&amp;search_mode=CitingArticles&amp;qid=14&amp;SID=E33dg5Np97O4cR8JmhU&amp;page=1&amp;doc=4&amp;cacheurlFromRightClick=no"/>
    <hyperlink ref="C247" r:id="rId135" display="http://apps.webofknowledge.com/full_record.do?product=WOS&amp;search_mode=CitationReport&amp;qid=5&amp;SID=C39nAZZNnspRbPJweHa&amp;page=1&amp;doc=9&amp;cacheurlFromRightClick=no"/>
    <hyperlink ref="D247" r:id="rId136" display="http://apps.webofknowledge.com/full_record.do?product=WOS&amp;search_mode=CitingArticles&amp;qid=7&amp;SID=C39nAZZNnspRbPJweHa&amp;page=1&amp;doc=3&amp;cacheurlFromRightClick=no"/>
    <hyperlink ref="D248" r:id="rId137" display="http://apps.webofknowledge.com/full_record.do?product=WOS&amp;search_mode=CitingArticles&amp;qid=14&amp;SID=C39nAZZNnspRbPJweHa&amp;page=1&amp;doc=4&amp;cacheurlFromRightClick=no"/>
    <hyperlink ref="C249" r:id="rId138" display="http://apps.webofknowledge.com/full_record.do?product=WOS&amp;search_mode=CitationReport&amp;qid=5&amp;SID=C39nAZZNnspRbPJweHa&amp;page=1&amp;doc=10"/>
    <hyperlink ref="D249" r:id="rId139" display="http://apps.webofknowledge.com/full_record.do?product=WOS&amp;search_mode=CitingArticles&amp;qid=17&amp;SID=C39nAZZNnspRbPJweHa&amp;page=1&amp;doc=1&amp;cacheurlFromRightClick=no"/>
    <hyperlink ref="D250" r:id="rId140" display="http://apps.webofknowledge.com/full_record.do?product=WOS&amp;search_mode=CitingArticles&amp;qid=19&amp;SID=C39nAZZNnspRbPJweHa&amp;page=1&amp;doc=2&amp;cacheurlFromRightClick=no"/>
    <hyperlink ref="D251" r:id="rId141" display="http://apps.webofknowledge.com/full_record.do?product=WOS&amp;search_mode=CitingArticles&amp;qid=21&amp;SID=C39nAZZNnspRbPJweHa&amp;page=1&amp;doc=3&amp;cacheurlFromRightClick=no"/>
    <hyperlink ref="D252" r:id="rId142" display="http://apps.webofknowledge.com/full_record.do?product=WOS&amp;search_mode=CitingArticles&amp;qid=23&amp;SID=C39nAZZNnspRbPJweHa&amp;page=1&amp;doc=4&amp;cacheurlFromRightClick=no"/>
    <hyperlink ref="C253" r:id="rId143" display="http://apps.webofknowledge.com/full_record.do?product=WOS&amp;search_mode=CitationReport&amp;qid=5&amp;SID=C39nAZZNnspRbPJweHa&amp;page=2&amp;doc=11&amp;cacheurlFromRightClick=no"/>
    <hyperlink ref="D253" r:id="rId144" display="http://apps.webofknowledge.com/full_record.do?product=WOS&amp;search_mode=CitingArticles&amp;qid=26&amp;SID=C39nAZZNnspRbPJweHa&amp;page=1&amp;doc=1&amp;cacheurlFromRightClick=no"/>
    <hyperlink ref="C254" r:id="rId145" display="http://apps.webofknowledge.com/full_record.do?product=WOS&amp;search_mode=CitationReport&amp;qid=5&amp;SID=C39nAZZNnspRbPJweHa&amp;page=2&amp;doc=12&amp;cacheurlFromRightClick=no"/>
    <hyperlink ref="D254" r:id="rId146" display="http://apps.webofknowledge.com/full_record.do?product=WOS&amp;search_mode=CitingArticles&amp;qid=35&amp;SID=C39nAZZNnspRbPJweHa&amp;page=1&amp;doc=1&amp;cacheurlFromRightClick=no"/>
    <hyperlink ref="D255" r:id="rId147" display="http://apps.webofknowledge.com/full_record.do?product=WOS&amp;search_mode=CitingArticles&amp;qid=37&amp;SID=C39nAZZNnspRbPJweHa&amp;page=1&amp;doc=2&amp;cacheurlFromRightClick=no"/>
    <hyperlink ref="D256" r:id="rId148" display="http://apps.webofknowledge.com/full_record.do?product=WOS&amp;search_mode=CitingArticles&amp;qid=41&amp;SID=C39nAZZNnspRbPJweHa&amp;page=1&amp;doc=4&amp;cacheurlFromRightClick=no"/>
    <hyperlink ref="D257" r:id="rId149" display="http://apps.webofknowledge.com/full_record.do?product=WOS&amp;search_mode=CitingArticles&amp;qid=51&amp;SID=C39nAZZNnspRbPJweHa&amp;page=1&amp;doc=1&amp;cacheurlFromRightClick=no"/>
    <hyperlink ref="D258" r:id="rId150" display="http://apps.webofknowledge.com/full_record.do?product=WOS&amp;search_mode=CitingArticles&amp;qid=53&amp;SID=C39nAZZNnspRbPJweHa&amp;page=1&amp;doc=2&amp;cacheurlFromRightClick=no"/>
    <hyperlink ref="C259" r:id="rId151" display="http://apps.webofknowledge.com/full_record.do?product=WOS&amp;search_mode=CitationReport&amp;qid=5&amp;SID=C39nAZZNnspRbPJweHa&amp;page=2&amp;doc=14&amp;cacheurlFromRightClick=no"/>
    <hyperlink ref="D259" r:id="rId152" display="http://apps.webofknowledge.com/full_record.do?product=WOS&amp;search_mode=CitingArticles&amp;qid=56&amp;SID=C39nAZZNnspRbPJweHa&amp;page=1&amp;doc=1&amp;cacheurlFromRightClick=no"/>
    <hyperlink ref="C260" r:id="rId153" display="http://apps.webofknowledge.com/full_record.do?product=WOS&amp;search_mode=CitationReport&amp;qid=5&amp;SID=C39nAZZNnspRbPJweHa&amp;page=2&amp;doc=19&amp;cacheurlFromRightClick=no"/>
    <hyperlink ref="D260" r:id="rId154" display="http://apps.webofknowledge.com/full_record.do?product=WOS&amp;search_mode=CitingArticles&amp;qid=67&amp;SID=C39nAZZNnspRbPJweHa&amp;page=1&amp;doc=2&amp;cacheurlFromRightClick=no"/>
    <hyperlink ref="C261" r:id="rId155" display="http://apps.webofknowledge.com/full_record.do?product=WOS&amp;search_mode=CitationReport&amp;qid=5&amp;SID=C39nAZZNnspRbPJweHa&amp;page=3&amp;doc=21&amp;cacheurlFromRightClick=no"/>
    <hyperlink ref="D261" r:id="rId156" display="http://apps.webofknowledge.com/full_record.do?product=WOS&amp;search_mode=CitingArticles&amp;qid=83&amp;SID=C39nAZZNnspRbPJweHa&amp;page=1&amp;doc=1&amp;cacheurlFromRightClick=no"/>
    <hyperlink ref="D262" r:id="rId157" display="http://apps.webofknowledge.com/full_record.do?product=WOS&amp;search_mode=CitingArticles&amp;qid=86&amp;SID=C39nAZZNnspRbPJweHa&amp;page=1&amp;doc=2&amp;cacheurlFromRightClick=no"/>
    <hyperlink ref="C263" r:id="rId158" display="http://apps.webofknowledge.com/full_record.do?product=WOS&amp;search_mode=CitationReport&amp;qid=5&amp;SID=C39nAZZNnspRbPJweHa&amp;page=3&amp;doc=22"/>
    <hyperlink ref="D263" r:id="rId159" display="http://apps.webofknowledge.com/full_record.do?product=WOS&amp;search_mode=CitingArticles&amp;qid=92&amp;SID=C39nAZZNnspRbPJweHa&amp;page=1&amp;doc=1&amp;cacheurlFromRightClick=no"/>
    <hyperlink ref="D264" r:id="rId160" display="http://apps.webofknowledge.com/full_record.do?product=WOS&amp;search_mode=CitingArticles&amp;qid=94&amp;SID=C39nAZZNnspRbPJweHa&amp;page=1&amp;doc=2&amp;cacheurlFromRightClick=no"/>
    <hyperlink ref="C265" r:id="rId161" display="http://apps.webofknowledge.com/full_record.do?product=WOS&amp;search_mode=CitationReport&amp;qid=5&amp;SID=C39nAZZNnspRbPJweHa&amp;page=3&amp;doc=25&amp;cacheurlFromRightClick=no"/>
    <hyperlink ref="D265" r:id="rId162" display="http://apps.webofknowledge.com/full_record.do?product=WOS&amp;search_mode=CitingArticles&amp;qid=100&amp;SID=C39nAZZNnspRbPJweHa&amp;page=1&amp;doc=1&amp;cacheurlFromRightClick=no"/>
    <hyperlink ref="C266" r:id="rId163" display="http://apps.webofknowledge.com/full_record.do?product=WOS&amp;search_mode=CitationReport&amp;qid=5&amp;SID=C39nAZZNnspRbPJweHa&amp;page=3&amp;doc=26&amp;cacheurlFromRightClick=no"/>
    <hyperlink ref="D266" r:id="rId164" display="http://apps.webofknowledge.com/full_record.do?product=WOS&amp;search_mode=CitingArticles&amp;qid=108&amp;SID=C39nAZZNnspRbPJweHa&amp;page=1&amp;doc=1&amp;cacheurlFromRightClick=no"/>
    <hyperlink ref="C267" r:id="rId165" display="http://apps.webofknowledge.com/full_record.do?product=WOS&amp;search_mode=CitationReport&amp;qid=5&amp;SID=C39nAZZNnspRbPJweHa&amp;page=3&amp;doc=27&amp;cacheurlFromRightClick=no"/>
    <hyperlink ref="D267" r:id="rId166" display="http://apps.webofknowledge.com/full_record.do?product=WOS&amp;search_mode=CitingArticles&amp;qid=114&amp;SID=C39nAZZNnspRbPJweHa&amp;page=1&amp;doc=1&amp;cacheurlFromRightClick=no"/>
    <hyperlink ref="C268" r:id="rId167" display="http://apps.webofknowledge.com/full_record.do?product=WOS&amp;search_mode=CitationReport&amp;qid=5&amp;SID=C39nAZZNnspRbPJweHa&amp;page=3&amp;doc=28&amp;cacheurlFromRightClick=no"/>
    <hyperlink ref="D268" r:id="rId168" display="http://apps.webofknowledge.com/full_record.do?product=WOS&amp;search_mode=CitingArticles&amp;qid=120&amp;SID=C39nAZZNnspRbPJweHa&amp;page=1&amp;doc=1&amp;cacheurlFromRightClick=no"/>
    <hyperlink ref="C269" r:id="rId169" display="http://apps.webofknowledge.com/full_record.do?product=WOS&amp;search_mode=CitationReport&amp;qid=5&amp;SID=C39nAZZNnspRbPJweHa&amp;page=3&amp;doc=29&amp;cacheurlFromRightClick=no"/>
    <hyperlink ref="D269" r:id="rId170" display="http://apps.webofknowledge.com/full_record.do?product=WOS&amp;search_mode=CitingArticles&amp;qid=124&amp;SID=C39nAZZNnspRbPJweHa&amp;page=1&amp;doc=1&amp;cacheurlFromRightClick=no"/>
    <hyperlink ref="C270" r:id="rId171" display="http://apps.webofknowledge.com/full_record.do?product=WOS&amp;search_mode=CitationReport&amp;qid=5&amp;SID=C39nAZZNnspRbPJweHa&amp;page=3&amp;doc=30&amp;cacheurlFromRightClick=no"/>
    <hyperlink ref="D270" r:id="rId172" display="http://apps.webofknowledge.com/full_record.do?product=WOS&amp;search_mode=CitingArticles&amp;qid=128&amp;SID=C39nAZZNnspRbPJweHa&amp;page=1&amp;doc=1&amp;cacheurlFromRightClick=no"/>
    <hyperlink ref="D271" r:id="rId173" display="http://apps.webofknowledge.com/full_record.do?product=WOS&amp;search_mode=CitingArticles&amp;qid=134&amp;SID=C39nAZZNnspRbPJweHa&amp;page=1&amp;doc=1&amp;cacheurlFromRightClick=no"/>
    <hyperlink ref="C271" r:id="rId174" display="http://apps.webofknowledge.com/full_record.do?product=WOS&amp;search_mode=CitationReport&amp;qid=5&amp;SID=C39nAZZNnspRbPJweHa&amp;page=4&amp;doc=32&amp;cacheurlFromRightClick=no"/>
    <hyperlink ref="D272" r:id="rId175" display="http://apps.webofknowledge.com/full_record.do?product=WOS&amp;search_mode=CitingArticles&amp;qid=143&amp;SID=C39nAZZNnspRbPJweHa&amp;page=1&amp;doc=1&amp;cacheurlFromRightClick=no"/>
    <hyperlink ref="C272" r:id="rId176" display="http://apps.webofknowledge.com/full_record.do?product=WOS&amp;search_mode=CitationReport&amp;qid=5&amp;SID=C39nAZZNnspRbPJweHa&amp;page=4&amp;doc=33&amp;cacheurlFromRightClick=no"/>
    <hyperlink ref="D273" r:id="rId177" display="http://apps.webofknowledge.com/full_record.do?product=WOS&amp;search_mode=CitingArticles&amp;qid=146&amp;SID=C39nAZZNnspRbPJweHa&amp;page=1&amp;doc=1&amp;cacheurlFromRightClick=no"/>
    <hyperlink ref="C273" r:id="rId178" display="http://apps.webofknowledge.com/full_record.do?product=WOS&amp;search_mode=CitationReport&amp;qid=5&amp;SID=C39nAZZNnspRbPJweHa&amp;page=4&amp;doc=35&amp;cacheurlFromRightClick=no"/>
    <hyperlink ref="D274" r:id="rId179" tooltip="Show document details" display="https://www.scopus.com/record/display.uri?eid=2-s2.0-85040056570&amp;origin=resultslist&amp;sort=plf-f&amp;cite=2-s2.0-85028424614&amp;src=s&amp;imp=t&amp;sid=f22b781c1d5adbd230d557089b1d814f&amp;sot=cite&amp;sdt=a&amp;sl=0&amp;relpos=0&amp;citeCnt=0&amp;searchTerm="/>
    <hyperlink ref="C274" r:id="rId180" tooltip="Show document details" display="https://www.scopus.com/record/display.uri?eid=2-s2.0-85028424614&amp;origin=resultslist&amp;sort=plf-f&amp;src=s&amp;sid=f18ba089ac3e353dcf66d2eaf55f6e4f&amp;sot=autdocs&amp;sdt=autdocs&amp;sl=18&amp;s=AU-ID%2815077890400%29&amp;relpos=3&amp;citeCnt=1&amp;searchTerm="/>
    <hyperlink ref="D275" r:id="rId181" tooltip="Show document details" display="https://www.scopus.com/record/display.uri?eid=2-s2.0-85038856930&amp;origin=resultslist&amp;sort=plf-f&amp;cite=2-s2.0-85020808054&amp;src=s&amp;imp=t&amp;sid=8436a5e251c754be03cb575999eb3764&amp;sot=cite&amp;sdt=a&amp;sl=0&amp;relpos=0&amp;citeCnt=0&amp;searchTerm="/>
    <hyperlink ref="C275" r:id="rId182" tooltip="Show document details" display="https://www.scopus.com/record/display.uri?eid=2-s2.0-85020808054&amp;origin=resultslist&amp;sort=plf-f&amp;src=s&amp;sid=f18ba089ac3e353dcf66d2eaf55f6e4f&amp;sot=autdocs&amp;sdt=autdocs&amp;sl=18&amp;s=AU-ID%2815077890400%29&amp;relpos=8&amp;citeCnt=1&amp;searchTerm="/>
    <hyperlink ref="C176" r:id="rId183" display="http://apps.webofknowledge.com/full_record.do?product=WOS&amp;search_mode=CitationReport&amp;qid=31&amp;SID=E1UvvDYXbSGN6TkDVaE&amp;page=1&amp;doc=1&amp;cacheurlFromRightClick=no"/>
    <hyperlink ref="C177" r:id="rId184" display="http://apps.webofknowledge.com/full_record.do?product=WOS&amp;search_mode=CitationReport&amp;qid=31&amp;SID=E1UvvDYXbSGN6TkDVaE&amp;page=1&amp;doc=1&amp;cacheurlFromRightClick=no"/>
    <hyperlink ref="C178" r:id="rId185" display="http://apps.webofknowledge.com/full_record.do?product=WOS&amp;search_mode=CitationReport&amp;qid=31&amp;SID=E1UvvDYXbSGN6TkDVaE&amp;page=1&amp;doc=1&amp;cacheurlFromRightClick=no"/>
    <hyperlink ref="C179" r:id="rId186" display="http://apps.webofknowledge.com/full_record.do?product=WOS&amp;search_mode=CitationReport&amp;qid=31&amp;SID=E1UvvDYXbSGN6TkDVaE&amp;page=1&amp;doc=1&amp;cacheurlFromRightClick=no"/>
    <hyperlink ref="C180" r:id="rId187" display="http://apps.webofknowledge.com/full_record.do?product=WOS&amp;search_mode=CitationReport&amp;qid=31&amp;SID=E1UvvDYXbSGN6TkDVaE&amp;page=1&amp;doc=1&amp;cacheurlFromRightClick=no"/>
    <hyperlink ref="C181" r:id="rId188" display="http://apps.webofknowledge.com/full_record.do?product=WOS&amp;search_mode=CitationReport&amp;qid=31&amp;SID=E1UvvDYXbSGN6TkDVaE&amp;page=1&amp;doc=1&amp;cacheurlFromRightClick=no"/>
    <hyperlink ref="C182" r:id="rId189" display="http://apps.webofknowledge.com/full_record.do?product=WOS&amp;search_mode=CitationReport&amp;qid=31&amp;SID=E1UvvDYXbSGN6TkDVaE&amp;page=1&amp;doc=1&amp;cacheurlFromRightClick=no"/>
    <hyperlink ref="C183" r:id="rId190" display="http://apps.webofknowledge.com/full_record.do?product=WOS&amp;search_mode=CitationReport&amp;qid=31&amp;SID=E1UvvDYXbSGN6TkDVaE&amp;page=1&amp;doc=1&amp;cacheurlFromRightClick=no"/>
    <hyperlink ref="C184" r:id="rId191" display="http://apps.webofknowledge.com/full_record.do?product=WOS&amp;search_mode=CitationReport&amp;qid=31&amp;SID=E1UvvDYXbSGN6TkDVaE&amp;page=1&amp;doc=1&amp;cacheurlFromRightClick=no"/>
    <hyperlink ref="C185" r:id="rId192" display="http://apps.webofknowledge.com/full_record.do?product=WOS&amp;search_mode=CitationReport&amp;qid=31&amp;SID=E1UvvDYXbSGN6TkDVaE&amp;page=1&amp;doc=1&amp;cacheurlFromRightClick=no"/>
    <hyperlink ref="C186" r:id="rId193" display="http://apps.webofknowledge.com/full_record.do?product=WOS&amp;search_mode=CitationReport&amp;qid=31&amp;SID=E1UvvDYXbSGN6TkDVaE&amp;page=1&amp;doc=1&amp;cacheurlFromRightClick=no"/>
    <hyperlink ref="C187" r:id="rId194" display="http://apps.webofknowledge.com/full_record.do?product=WOS&amp;search_mode=CitationReport&amp;qid=31&amp;SID=E1UvvDYXbSGN6TkDVaE&amp;page=1&amp;doc=1&amp;cacheurlFromRightClick=no"/>
    <hyperlink ref="C188" r:id="rId195" display="http://apps.webofknowledge.com/full_record.do?product=WOS&amp;search_mode=CitationReport&amp;qid=31&amp;SID=E1UvvDYXbSGN6TkDVaE&amp;page=1&amp;doc=1&amp;cacheurlFromRightClick=no"/>
    <hyperlink ref="C189" r:id="rId196" display="http://apps.webofknowledge.com/full_record.do?product=WOS&amp;search_mode=CitationReport&amp;qid=31&amp;SID=E1UvvDYXbSGN6TkDVaE&amp;page=1&amp;doc=1&amp;cacheurlFromRightClick=no"/>
    <hyperlink ref="C190" r:id="rId197" display="http://apps.webofknowledge.com/full_record.do?product=WOS&amp;search_mode=CitationReport&amp;qid=31&amp;SID=E1UvvDYXbSGN6TkDVaE&amp;page=1&amp;doc=1&amp;cacheurlFromRightClick=no"/>
    <hyperlink ref="C191" r:id="rId198" display="http://apps.webofknowledge.com/full_record.do?product=WOS&amp;search_mode=CitationReport&amp;qid=31&amp;SID=E1UvvDYXbSGN6TkDVaE&amp;page=1&amp;doc=1&amp;cacheurlFromRightClick=no"/>
    <hyperlink ref="C192" r:id="rId199" display="http://apps.webofknowledge.com/full_record.do?product=WOS&amp;search_mode=CitationReport&amp;qid=31&amp;SID=E1UvvDYXbSGN6TkDVaE&amp;page=1&amp;doc=1&amp;cacheurlFromRightClick=no"/>
    <hyperlink ref="C194" r:id="rId200" display="http://apps.webofknowledge.com/full_record.do?product=WOS&amp;search_mode=CitationReport&amp;qid=31&amp;SID=E1UvvDYXbSGN6TkDVaE&amp;page=1&amp;doc=2&amp;cacheurlFromRightClick=no"/>
    <hyperlink ref="C195" r:id="rId201" display="http://apps.webofknowledge.com/full_record.do?product=WOS&amp;search_mode=CitationReport&amp;qid=31&amp;SID=E1UvvDYXbSGN6TkDVaE&amp;page=1&amp;doc=2&amp;cacheurlFromRightClick=no"/>
    <hyperlink ref="C196" r:id="rId202" display="http://apps.webofknowledge.com/full_record.do?product=WOS&amp;search_mode=CitationReport&amp;qid=31&amp;SID=E1UvvDYXbSGN6TkDVaE&amp;page=1&amp;doc=2&amp;cacheurlFromRightClick=no"/>
    <hyperlink ref="C197" r:id="rId203" display="http://apps.webofknowledge.com/full_record.do?product=WOS&amp;search_mode=CitationReport&amp;qid=31&amp;SID=E1UvvDYXbSGN6TkDVaE&amp;page=1&amp;doc=2&amp;cacheurlFromRightClick=no"/>
    <hyperlink ref="C198" r:id="rId204" display="http://apps.webofknowledge.com/full_record.do?product=WOS&amp;search_mode=CitationReport&amp;qid=31&amp;SID=E1UvvDYXbSGN6TkDVaE&amp;page=1&amp;doc=2&amp;cacheurlFromRightClick=no"/>
    <hyperlink ref="C199" r:id="rId205" display="http://apps.webofknowledge.com/full_record.do?product=WOS&amp;search_mode=CitationReport&amp;qid=31&amp;SID=E1UvvDYXbSGN6TkDVaE&amp;page=1&amp;doc=2&amp;cacheurlFromRightClick=no"/>
    <hyperlink ref="C200" r:id="rId206" display="http://apps.webofknowledge.com/full_record.do?product=WOS&amp;search_mode=CitationReport&amp;qid=31&amp;SID=E1UvvDYXbSGN6TkDVaE&amp;page=1&amp;doc=2&amp;cacheurlFromRightClick=no"/>
    <hyperlink ref="C201" r:id="rId207" display="http://apps.webofknowledge.com/full_record.do?product=WOS&amp;search_mode=CitationReport&amp;qid=31&amp;SID=E1UvvDYXbSGN6TkDVaE&amp;page=1&amp;doc=2&amp;cacheurlFromRightClick=no"/>
    <hyperlink ref="C202" r:id="rId208" display="http://apps.webofknowledge.com/full_record.do?product=WOS&amp;search_mode=CitationReport&amp;qid=31&amp;SID=E1UvvDYXbSGN6TkDVaE&amp;page=1&amp;doc=2&amp;cacheurlFromRightClick=no"/>
    <hyperlink ref="C203" r:id="rId209" display="http://apps.webofknowledge.com/full_record.do?product=WOS&amp;search_mode=CitationReport&amp;qid=31&amp;SID=E1UvvDYXbSGN6TkDVaE&amp;page=1&amp;doc=2&amp;cacheurlFromRightClick=no"/>
    <hyperlink ref="C204" r:id="rId210" display="http://apps.webofknowledge.com/full_record.do?product=WOS&amp;search_mode=CitationReport&amp;qid=31&amp;SID=E1UvvDYXbSGN6TkDVaE&amp;page=1&amp;doc=2&amp;cacheurlFromRightClick=no"/>
    <hyperlink ref="C205" r:id="rId211" display="http://apps.webofknowledge.com/full_record.do?product=WOS&amp;search_mode=CitationReport&amp;qid=31&amp;SID=E1UvvDYXbSGN6TkDVaE&amp;page=1&amp;doc=2&amp;cacheurlFromRightClick=no"/>
    <hyperlink ref="C206" r:id="rId212" display="http://apps.webofknowledge.com/full_record.do?product=WOS&amp;search_mode=CitationReport&amp;qid=31&amp;SID=E1UvvDYXbSGN6TkDVaE&amp;page=1&amp;doc=2&amp;cacheurlFromRightClick=no"/>
    <hyperlink ref="C207" r:id="rId213" display="http://apps.webofknowledge.com/full_record.do?product=WOS&amp;search_mode=CitationReport&amp;qid=31&amp;SID=E1UvvDYXbSGN6TkDVaE&amp;page=1&amp;doc=2&amp;cacheurlFromRightClick=no"/>
    <hyperlink ref="C208" r:id="rId214" display="http://apps.webofknowledge.com/full_record.do?product=WOS&amp;search_mode=CitationReport&amp;qid=31&amp;SID=E1UvvDYXbSGN6TkDVaE&amp;page=1&amp;doc=2&amp;cacheurlFromRightClick=no"/>
    <hyperlink ref="C209" r:id="rId215" display="http://apps.webofknowledge.com/full_record.do?product=WOS&amp;search_mode=CitationReport&amp;qid=31&amp;SID=E1UvvDYXbSGN6TkDVaE&amp;page=1&amp;doc=2&amp;cacheurlFromRightClick=no"/>
    <hyperlink ref="C210" r:id="rId216" display="http://apps.webofknowledge.com/full_record.do?product=WOS&amp;search_mode=CitationReport&amp;qid=31&amp;SID=E1UvvDYXbSGN6TkDVaE&amp;page=1&amp;doc=2&amp;cacheurlFromRightClick=no"/>
    <hyperlink ref="C211" r:id="rId217" display="http://apps.webofknowledge.com/full_record.do?product=WOS&amp;search_mode=CitationReport&amp;qid=31&amp;SID=E1UvvDYXbSGN6TkDVaE&amp;page=1&amp;doc=2&amp;cacheurlFromRightClick=no"/>
    <hyperlink ref="C212" r:id="rId218" display="http://apps.webofknowledge.com/full_record.do?product=WOS&amp;search_mode=CitationReport&amp;qid=31&amp;SID=E1UvvDYXbSGN6TkDVaE&amp;page=1&amp;doc=2&amp;cacheurlFromRightClick=no"/>
    <hyperlink ref="C213" r:id="rId219" display="http://apps.webofknowledge.com/full_record.do?product=WOS&amp;search_mode=CitationReport&amp;qid=31&amp;SID=E1UvvDYXbSGN6TkDVaE&amp;page=1&amp;doc=2&amp;cacheurlFromRightClick=no"/>
    <hyperlink ref="C221" r:id="rId220" display="http://apps.webofknowledge.com/full_record.do?product=WOS&amp;search_mode=CitationReport&amp;qid=31&amp;SID=E1UvvDYXbSGN6TkDVaE&amp;page=1&amp;doc=4&amp;cacheurlFromRightClick=no"/>
    <hyperlink ref="C222" r:id="rId221" display="http://apps.webofknowledge.com/full_record.do?product=WOS&amp;search_mode=CitationReport&amp;qid=31&amp;SID=E1UvvDYXbSGN6TkDVaE&amp;page=1&amp;doc=4&amp;cacheurlFromRightClick=no"/>
    <hyperlink ref="C223" r:id="rId222" display="http://apps.webofknowledge.com/full_record.do?product=WOS&amp;search_mode=CitationReport&amp;qid=31&amp;SID=E1UvvDYXbSGN6TkDVaE&amp;page=1&amp;doc=4&amp;cacheurlFromRightClick=no"/>
    <hyperlink ref="C224" r:id="rId223" display="http://apps.webofknowledge.com/full_record.do?product=WOS&amp;search_mode=CitationReport&amp;qid=31&amp;SID=E1UvvDYXbSGN6TkDVaE&amp;page=1&amp;doc=4&amp;cacheurlFromRightClick=no"/>
    <hyperlink ref="C226" r:id="rId224" display="http://apps.webofknowledge.com/full_record.do?product=WOS&amp;search_mode=CitationReport&amp;qid=31&amp;SID=E1UvvDYXbSGN6TkDVaE&amp;page=1&amp;doc=5&amp;cacheurlFromRightClick=no"/>
    <hyperlink ref="C227" r:id="rId225" display="http://apps.webofknowledge.com/full_record.do?product=WOS&amp;search_mode=CitationReport&amp;qid=31&amp;SID=E1UvvDYXbSGN6TkDVaE&amp;page=1&amp;doc=5&amp;cacheurlFromRightClick=no"/>
    <hyperlink ref="C228" r:id="rId226" display="http://apps.webofknowledge.com/full_record.do?product=WOS&amp;search_mode=CitationReport&amp;qid=31&amp;SID=E1UvvDYXbSGN6TkDVaE&amp;page=1&amp;doc=5&amp;cacheurlFromRightClick=no"/>
    <hyperlink ref="C229" r:id="rId227" display="http://apps.webofknowledge.com/full_record.do?product=WOS&amp;search_mode=CitationReport&amp;qid=31&amp;SID=E1UvvDYXbSGN6TkDVaE&amp;page=1&amp;doc=5&amp;cacheurlFromRightClick=no"/>
    <hyperlink ref="C230" r:id="rId228" display="http://apps.webofknowledge.com/full_record.do?product=WOS&amp;search_mode=CitationReport&amp;qid=31&amp;SID=E1UvvDYXbSGN6TkDVaE&amp;page=1&amp;doc=5&amp;cacheurlFromRightClick=no"/>
    <hyperlink ref="C231" r:id="rId229" display="http://apps.webofknowledge.com/full_record.do?product=WOS&amp;search_mode=CitationReport&amp;qid=31&amp;SID=E1UvvDYXbSGN6TkDVaE&amp;page=1&amp;doc=5&amp;cacheurlFromRightClick=no"/>
    <hyperlink ref="C232" r:id="rId230" display="http://apps.webofknowledge.com/full_record.do?product=WOS&amp;search_mode=CitationReport&amp;qid=31&amp;SID=E1UvvDYXbSGN6TkDVaE&amp;page=1&amp;doc=5&amp;cacheurlFromRightClick=no"/>
    <hyperlink ref="C233" r:id="rId231" display="http://apps.webofknowledge.com/full_record.do?product=WOS&amp;search_mode=CitationReport&amp;qid=31&amp;SID=E1UvvDYXbSGN6TkDVaE&amp;page=1&amp;doc=5&amp;cacheurlFromRightClick=no"/>
    <hyperlink ref="C235" r:id="rId232" display="http://apps.webofknowledge.com/full_record.do?product=WOS&amp;search_mode=CitationReport&amp;qid=31&amp;SID=E1UvvDYXbSGN6TkDVaE&amp;page=1&amp;doc=6&amp;cacheurlFromRightClick=no"/>
    <hyperlink ref="C236" r:id="rId233" display="http://apps.webofknowledge.com/full_record.do?product=WOS&amp;search_mode=CitationReport&amp;qid=31&amp;SID=E1UvvDYXbSGN6TkDVaE&amp;page=1&amp;doc=6&amp;cacheurlFromRightClick=no"/>
    <hyperlink ref="C237" r:id="rId234" display="http://apps.webofknowledge.com/full_record.do?product=WOS&amp;search_mode=CitationReport&amp;qid=31&amp;SID=E1UvvDYXbSGN6TkDVaE&amp;page=1&amp;doc=6&amp;cacheurlFromRightClick=no"/>
    <hyperlink ref="C238" r:id="rId235" display="http://apps.webofknowledge.com/full_record.do?product=WOS&amp;search_mode=CitationReport&amp;qid=31&amp;SID=E1UvvDYXbSGN6TkDVaE&amp;page=1&amp;doc=6&amp;cacheurlFromRightClick=no"/>
    <hyperlink ref="C240" r:id="rId236" display="http://apps.webofknowledge.com/full_record.do?product=WOS&amp;search_mode=CitationReport&amp;qid=31&amp;SID=E1UvvDYXbSGN6TkDVaE&amp;page=1&amp;doc=7&amp;cacheurlFromRightClick=no"/>
    <hyperlink ref="C241" r:id="rId237" display="http://apps.webofknowledge.com/full_record.do?product=WOS&amp;search_mode=CitationReport&amp;qid=31&amp;SID=E1UvvDYXbSGN6TkDVaE&amp;page=1&amp;doc=7&amp;cacheurlFromRightClick=no"/>
    <hyperlink ref="C242" r:id="rId238" display="http://apps.webofknowledge.com/full_record.do?product=WOS&amp;search_mode=CitationReport&amp;qid=31&amp;SID=E1UvvDYXbSGN6TkDVaE&amp;page=1&amp;doc=7&amp;cacheurlFromRightClick=no"/>
    <hyperlink ref="C243" r:id="rId239" display="http://apps.webofknowledge.com/full_record.do?product=WOS&amp;search_mode=CitationReport&amp;qid=31&amp;SID=E1UvvDYXbSGN6TkDVaE&amp;page=1&amp;doc=7&amp;cacheurlFromRightClick=no"/>
    <hyperlink ref="C244" r:id="rId240" display="http://apps.webofknowledge.com/full_record.do?product=WOS&amp;search_mode=CitationReport&amp;qid=31&amp;SID=E1UvvDYXbSGN6TkDVaE&amp;page=1&amp;doc=7&amp;cacheurlFromRightClick=no"/>
    <hyperlink ref="C246" r:id="rId241" display="http://apps.webofknowledge.com/full_record.do?product=WOS&amp;search_mode=CitationReport&amp;qid=31&amp;SID=E1UvvDYXbSGN6TkDVaE&amp;page=1&amp;doc=8&amp;cacheurlFromRightClick=no"/>
    <hyperlink ref="C248" r:id="rId242" display="http://apps.webofknowledge.com/full_record.do?product=WOS&amp;search_mode=CitationReport&amp;qid=5&amp;SID=C39nAZZNnspRbPJweHa&amp;page=1&amp;doc=9&amp;cacheurlFromRightClick=no"/>
    <hyperlink ref="C250" r:id="rId243" display="http://apps.webofknowledge.com/full_record.do?product=WOS&amp;search_mode=CitationReport&amp;qid=5&amp;SID=C39nAZZNnspRbPJweHa&amp;page=1&amp;doc=10"/>
    <hyperlink ref="C251" r:id="rId244" display="http://apps.webofknowledge.com/full_record.do?product=WOS&amp;search_mode=CitationReport&amp;qid=5&amp;SID=C39nAZZNnspRbPJweHa&amp;page=1&amp;doc=10"/>
    <hyperlink ref="C252" r:id="rId245" display="http://apps.webofknowledge.com/full_record.do?product=WOS&amp;search_mode=CitationReport&amp;qid=5&amp;SID=C39nAZZNnspRbPJweHa&amp;page=1&amp;doc=10"/>
    <hyperlink ref="C255" r:id="rId246" display="http://apps.webofknowledge.com/full_record.do?product=WOS&amp;search_mode=CitationReport&amp;qid=5&amp;SID=C39nAZZNnspRbPJweHa&amp;page=2&amp;doc=12&amp;cacheurlFromRightClick=no"/>
    <hyperlink ref="C256" r:id="rId247" display="http://apps.webofknowledge.com/full_record.do?product=WOS&amp;search_mode=CitationReport&amp;qid=5&amp;SID=C39nAZZNnspRbPJweHa&amp;page=2&amp;doc=12&amp;cacheurlFromRightClick=no"/>
    <hyperlink ref="C262" r:id="rId248" display="http://apps.webofknowledge.com/full_record.do?product=WOS&amp;search_mode=CitationReport&amp;qid=5&amp;SID=C39nAZZNnspRbPJweHa&amp;page=3&amp;doc=21&amp;cacheurlFromRightClick=no"/>
    <hyperlink ref="C264" r:id="rId249" display="http://apps.webofknowledge.com/full_record.do?product=WOS&amp;search_mode=CitationReport&amp;qid=5&amp;SID=C39nAZZNnspRbPJweHa&amp;page=3&amp;doc=22"/>
    <hyperlink ref="C276" r:id="rId250" tooltip="Abstract + Refs(opens in a new window)" display="https://www.scopus.com/record/display.uri?eid=2-s2.0-56749170142&amp;origin=resultslist&amp;sort=plf-f&amp;cite=2-s2.0-56749170142&amp;src=s&amp;imp=t&amp;sid=818bb573de4501a4a52ce27a1f85bce8&amp;sot=cite&amp;sdt=a&amp;sl=0&amp;recordRank="/>
    <hyperlink ref="C277" r:id="rId251" tooltip="Abstract + Refs(opens in a new window)" display="https://www.scopus.com/record/display.uri?eid=2-s2.0-79958737926&amp;origin=resultslist&amp;sort=plf-f&amp;cite=2-s2.0-79958737926&amp;src=s&amp;imp=t&amp;sid=5de51ee2de1cea3f6af5910dc9a24d2e&amp;sot=cite&amp;sdt=a&amp;sl=0&amp;recordRank="/>
    <hyperlink ref="C278" r:id="rId252" tooltip="Abstract + Refs(opens in a new window)" display="https://www.scopus.com/record/display.uri?eid=2-s2.0-79958737926&amp;origin=resultslist&amp;sort=plf-f&amp;cite=2-s2.0-79958737926&amp;src=s&amp;imp=t&amp;sid=5de51ee2de1cea3f6af5910dc9a24d2e&amp;sot=cite&amp;sdt=a&amp;sl=0&amp;recordRank="/>
    <hyperlink ref="C279" r:id="rId253" tooltip="Abstract + Refs(opens in a new window)" display="https://www.scopus.com/record/display.uri?eid=2-s2.0-79958737926&amp;origin=resultslist&amp;sort=plf-f&amp;cite=2-s2.0-79958737926&amp;src=s&amp;imp=t&amp;sid=5de51ee2de1cea3f6af5910dc9a24d2e&amp;sot=cite&amp;sdt=a&amp;sl=0&amp;recordRank="/>
    <hyperlink ref="C280" r:id="rId254" tooltip="Abstract + Refs(opens in a new window)" display="https://www.scopus.com/record/display.uri?eid=2-s2.0-79958737926&amp;origin=resultslist&amp;sort=plf-f&amp;cite=2-s2.0-79958737926&amp;src=s&amp;imp=t&amp;sid=5de51ee2de1cea3f6af5910dc9a24d2e&amp;sot=cite&amp;sdt=a&amp;sl=0&amp;recordRank="/>
    <hyperlink ref="C281" r:id="rId255" tooltip="Abstract + Refs(opens in a new window)" display="https://www.scopus.com/record/display.uri?eid=2-s2.0-79958737926&amp;origin=resultslist&amp;sort=plf-f&amp;cite=2-s2.0-79958737926&amp;src=s&amp;imp=t&amp;sid=5de51ee2de1cea3f6af5910dc9a24d2e&amp;sot=cite&amp;sdt=a&amp;sl=0&amp;recordRank="/>
    <hyperlink ref="C282" r:id="rId256" tooltip="Abstract + Refs(opens in a new window)" display="https://www.scopus.com/record/display.uri?eid=2-s2.0-79958737926&amp;origin=resultslist&amp;sort=plf-f&amp;cite=2-s2.0-79958737926&amp;src=s&amp;imp=t&amp;sid=5de51ee2de1cea3f6af5910dc9a24d2e&amp;sot=cite&amp;sdt=a&amp;sl=0&amp;recordRank="/>
    <hyperlink ref="C283" r:id="rId257" tooltip="Abstract + Refs(opens in a new window)" display="https://www.scopus.com/record/display.uri?eid=2-s2.0-33845339587&amp;origin=resultslist&amp;sort=plf-f&amp;cite=2-s2.0-33845339587&amp;src=s&amp;imp=t&amp;sid=4bf188f187f89d4a3b0e42d7df7ad2dd&amp;sot=cite&amp;sdt=a&amp;sl=0&amp;recordRank="/>
    <hyperlink ref="C284" r:id="rId258" tooltip="Abstract + Refs(opens in a new window)" display="https://www.scopus.com/record/display.uri?eid=2-s2.0-33847734682&amp;origin=resultslist&amp;sort=plf-f&amp;cite=2-s2.0-33847734682&amp;src=s&amp;imp=t&amp;sid=9b3db350e123f169097a138cde7a3a42&amp;sot=cite&amp;sdt=a&amp;sl=0&amp;recordRank="/>
    <hyperlink ref="C285" r:id="rId259" tooltip="Abstract + Refs(opens in a new window)" display="https://www.scopus.com/record/display.uri?eid=2-s2.0-33847734682&amp;origin=resultslist&amp;sort=plf-f&amp;cite=2-s2.0-33847734682&amp;src=s&amp;imp=t&amp;sid=9b3db350e123f169097a138cde7a3a42&amp;sot=cite&amp;sdt=a&amp;sl=0&amp;recordRank="/>
    <hyperlink ref="C286" r:id="rId260" tooltip="Abstract + Refs(opens in a new window)" display="https://www.scopus.com/record/display.uri?eid=2-s2.0-33847734682&amp;origin=resultslist&amp;sort=plf-f&amp;cite=2-s2.0-33847734682&amp;src=s&amp;imp=t&amp;sid=9b3db350e123f169097a138cde7a3a42&amp;sot=cite&amp;sdt=a&amp;sl=0&amp;recordRank="/>
    <hyperlink ref="C287" r:id="rId261" tooltip="Abstract + Refs(opens in a new window)" display="https://www.scopus.com/record/display.uri?eid=2-s2.0-84935138582&amp;origin=resultslist&amp;sort=plf-f&amp;cite=2-s2.0-84935138582&amp;src=s&amp;imp=t&amp;sid=4954e2960f5280fd91a1ad2da7fcfaae&amp;sot=cite&amp;sdt=a&amp;sl=0&amp;recordRank="/>
    <hyperlink ref="D288" r:id="rId262" tooltip="Go to the information page for this source" display="https://www.scopus.com/sourceid/11800154542?origin=recordpage"/>
    <hyperlink ref="C289" r:id="rId263" tooltip="Abstract + Refs(opens in a new window)" display="https://www.scopus.com/record/display.uri?eid=2-s2.0-79958737926&amp;origin=resultslist&amp;sort=plf-f&amp;cite=2-s2.0-79958737926&amp;src=s&amp;imp=t&amp;sid=5de51ee2de1cea3f6af5910dc9a24d2e&amp;sot=cite&amp;sdt=a&amp;sl=0&amp;recordRank="/>
    <hyperlink ref="C290" r:id="rId264" tooltip="Abstract + Refs(opens in a new window)" display="https://www.scopus.com/record/display.uri?eid=2-s2.0-33847734682&amp;origin=resultslist&amp;sort=plf-f&amp;cite=2-s2.0-33847734682&amp;src=s&amp;imp=t&amp;sid=9b3db350e123f169097a138cde7a3a42&amp;sot=cite&amp;sdt=a&amp;sl=0&amp;recordRank="/>
    <hyperlink ref="C292" r:id="rId265" tooltip="Abstract + Refs(opens in a new window)" display="https://www.scopus.com/record/display.uri?eid=2-s2.0-56749170142&amp;origin=resultslist&amp;sort=plf-f&amp;cite=2-s2.0-56749170142&amp;src=s&amp;imp=t&amp;sid=818bb573de4501a4a52ce27a1f85bce8&amp;sot=cite&amp;sdt=a&amp;sl=0&amp;recordRank="/>
    <hyperlink ref="C295" r:id="rId266" tooltip="Abstract + Refs(opens in a new window)" display="https://www.scopus.com/record/display.uri?eid=2-s2.0-56749170142&amp;origin=resultslist&amp;sort=plf-f&amp;cite=2-s2.0-56749170142&amp;src=s&amp;imp=t&amp;sid=818bb573de4501a4a52ce27a1f85bce8&amp;sot=cite&amp;sdt=a&amp;sl=0&amp;recordRank="/>
    <hyperlink ref="C300" r:id="rId267" tooltip="Abstract + Refs(opens in a new window)" display="https://www.scopus.com/record/display.uri?eid=2-s2.0-56749170142&amp;origin=resultslist&amp;sort=plf-f&amp;cite=2-s2.0-56749170142&amp;src=s&amp;imp=t&amp;sid=818bb573de4501a4a52ce27a1f85bce8&amp;sot=cite&amp;sdt=a&amp;sl=0&amp;recordRank="/>
    <hyperlink ref="C305" r:id="rId268" tooltip="Abstract + Refs(opens in a new window)" display="https://www.scopus.com/record/display.uri?eid=2-s2.0-79958737926&amp;origin=resultslist&amp;sort=plf-f&amp;cite=2-s2.0-79958737926&amp;src=s&amp;imp=t&amp;sid=5de51ee2de1cea3f6af5910dc9a24d2e&amp;sot=cite&amp;sdt=a&amp;sl=0&amp;recordRank="/>
    <hyperlink ref="C306" r:id="rId269" tooltip="Abstract + Refs(opens in a new window)" display="https://www.scopus.com/record/display.uri?eid=2-s2.0-33847734682&amp;origin=resultslist&amp;sort=plf-f&amp;cite=2-s2.0-33847734682&amp;src=s&amp;imp=t&amp;sid=9b3db350e123f169097a138cde7a3a42&amp;sot=cite&amp;sdt=a&amp;sl=0&amp;recordRank="/>
    <hyperlink ref="E278" r:id="rId270"/>
    <hyperlink ref="E280" r:id="rId271"/>
    <hyperlink ref="E306" r:id="rId272"/>
    <hyperlink ref="E308" r:id="rId273"/>
    <hyperlink ref="E309" r:id="rId274"/>
    <hyperlink ref="E313" r:id="rId275"/>
    <hyperlink ref="E314" r:id="rId276"/>
    <hyperlink ref="C315" r:id="rId277" display="https://scholar.google.ro/scholar?cluster=6058405308773507973&amp;hl=ro&amp;as_sdt=0,5&amp;sciodt=0,5"/>
    <hyperlink ref="C322" r:id="rId278" display="http://scholar.google.com/scholar?cluster=1130900180835468204&amp;hl=en&amp;oi=scholarr"/>
    <hyperlink ref="C327" r:id="rId279" display="https://scholar.google.ro/scholar?cluster=1162295936176234547&amp;hl=ro&amp;as_sdt=0,5&amp;sciodt=0,5"/>
    <hyperlink ref="C321" r:id="rId280" display="http://scholar.google.com/scholar?cluster=1130900180835468204&amp;hl=en&amp;oi=scholarr"/>
    <hyperlink ref="C320" r:id="rId281" display="http://www.revistadechimie.ro/pdf/AMZA G.pdf"/>
    <hyperlink ref="C319" r:id="rId282" display="https://scholar.google.ro/scholar?cluster=15292845303825605551&amp;hl=ro&amp;as_sdt=0,5&amp;sciodt=0,5"/>
    <hyperlink ref="C323" r:id="rId283" display="https://scholar.google.ro/scholar?cluster=1162295936176234547&amp;hl=ro&amp;as_sdt=0,5&amp;sciodt=0,5"/>
    <hyperlink ref="E328" r:id="rId284"/>
    <hyperlink ref="C335" r:id="rId285" display="https://scholar.google.ro/scholar?cluster=4976399814018531761&amp;hl=ro&amp;as_sdt=2005&amp;sciodt=0,5"/>
    <hyperlink ref="E335" r:id="rId286"/>
    <hyperlink ref="C331" r:id="rId287" display="https://scholar.google.ro/scholar?cluster=4976399814018531761&amp;hl=ro&amp;as_sdt=2005&amp;sciodt=0,5"/>
    <hyperlink ref="E331" r:id="rId288"/>
    <hyperlink ref="C332" r:id="rId289" display="https://scholar.google.ro/scholar?cluster=4976399814018531761&amp;hl=ro&amp;as_sdt=2005&amp;sciodt=0,5"/>
    <hyperlink ref="E332" r:id="rId290"/>
    <hyperlink ref="E334" r:id="rId291"/>
    <hyperlink ref="C324" r:id="rId292" display="https://scholar.google.ro/scholar?cluster=1162295936176234547&amp;hl=ro&amp;as_sdt=0,5&amp;sciodt=0,5"/>
    <hyperlink ref="C333" r:id="rId293" display="https://scholar.google.ro/scholar?cluster=9657609909405037984&amp;hl=ro&amp;as_sdt=0,5&amp;sciodt=0,5"/>
    <hyperlink ref="E347" r:id="rId294"/>
    <hyperlink ref="E354" r:id="rId295"/>
    <hyperlink ref="E355" r:id="rId296"/>
    <hyperlink ref="E356" r:id="rId297"/>
    <hyperlink ref="E357" r:id="rId298"/>
    <hyperlink ref="E358" r:id="rId299"/>
    <hyperlink ref="E360" r:id="rId300"/>
    <hyperlink ref="E361" r:id="rId301"/>
    <hyperlink ref="E362" r:id="rId302"/>
    <hyperlink ref="E363" r:id="rId303"/>
    <hyperlink ref="E364" r:id="rId304"/>
    <hyperlink ref="E377" r:id="rId305"/>
    <hyperlink ref="E372" r:id="rId306" display="https://www-scopus-com.am.e-nformation.ro/record/display.uri?eid=2-s2.0-85041109271&amp;citeCnt=2_DELIM_2_DELIM_CTODS_904111821_DELIM_1&amp;origin=resultslist&amp;sort=plf-f&amp;refeid=2-s2.0-77957718015&amp;src=s&amp;imp=t&amp;sid=edd769669fe5387bc4fa8bcc24cdbc7e&amp;sot=ctocbw&amp;sdt=a&amp;sl=15&amp;s=PUBYEAR+IS+2017&amp;relpos=0&amp;citeCnt=0&amp;searchTerm="/>
    <hyperlink ref="E381" r:id="rId307"/>
    <hyperlink ref="F376" r:id="rId308" display="https://scholar.google.ro/scholar?oi=bibs&amp;hl=ro&amp;cites=6718657599601444474"/>
    <hyperlink ref="E376" r:id="rId309"/>
    <hyperlink ref="E382" r:id="rId310"/>
    <hyperlink ref="E373" r:id="rId311"/>
    <hyperlink ref="E383" r:id="rId312"/>
    <hyperlink ref="E385" r:id="rId313"/>
    <hyperlink ref="E386" r:id="rId314"/>
    <hyperlink ref="E387" r:id="rId315"/>
    <hyperlink ref="E388" r:id="rId316"/>
    <hyperlink ref="E389" r:id="rId317"/>
    <hyperlink ref="E390" r:id="rId318"/>
    <hyperlink ref="E391" r:id="rId319"/>
    <hyperlink ref="F396" r:id="rId320"/>
    <hyperlink ref="E396" r:id="rId321"/>
    <hyperlink ref="E397" r:id="rId322"/>
    <hyperlink ref="E398" r:id="rId323"/>
    <hyperlink ref="E400" r:id="rId324"/>
    <hyperlink ref="E401" r:id="rId325"/>
    <hyperlink ref="E402" r:id="rId326"/>
    <hyperlink ref="E403" r:id="rId327"/>
    <hyperlink ref="E404" r:id="rId328"/>
    <hyperlink ref="E399" r:id="rId329"/>
    <hyperlink ref="E406" r:id="rId330"/>
    <hyperlink ref="E407" r:id="rId331"/>
    <hyperlink ref="E408" r:id="rId332"/>
    <hyperlink ref="E409" r:id="rId333"/>
    <hyperlink ref="E410" r:id="rId334"/>
    <hyperlink ref="E411" r:id="rId335"/>
    <hyperlink ref="C429" r:id="rId336" tooltip="Abstract + Refs(opens in a new window)" display="https://www.scopus.com/record/display.uri?eid=2-s2.0-84904039501&amp;origin=resultslist&amp;sort=plf-f&amp;cite=2-s2.0-84904039501&amp;src=s&amp;imp=t&amp;sid=169a67e7fc0adb575ef53a989c0c8682&amp;sot=cite&amp;sdt=a&amp;sl=0&amp;recordRank="/>
    <hyperlink ref="E433" r:id="rId337"/>
    <hyperlink ref="E434" r:id="rId338"/>
    <hyperlink ref="E435" r:id="rId339"/>
    <hyperlink ref="D437" r:id="rId340" tooltip="Go to the information page for this source" display="https://www.scopus.com/sourceid/21100450083?origin=recordpage"/>
    <hyperlink ref="D438" r:id="rId341" display="http://ieeexplore.ieee.org/xpl/mostRecentIssue.jsp?punumber=8100806"/>
    <hyperlink ref="E438" r:id="rId342"/>
    <hyperlink ref="D441" r:id="rId343" tooltip="Go to the information page for this source" display="https://www-scopus-com.am.e-nformation.ro/sourceid/14217?origin=recordpage"/>
    <hyperlink ref="E444" r:id="rId344"/>
    <hyperlink ref="E445" r:id="rId345"/>
    <hyperlink ref="E451" r:id="rId346"/>
    <hyperlink ref="E452" r:id="rId347"/>
    <hyperlink ref="E453" r:id="rId348"/>
    <hyperlink ref="E454" r:id="rId349"/>
    <hyperlink ref="E455" r:id="rId350"/>
    <hyperlink ref="E458" r:id="rId351"/>
    <hyperlink ref="E459" r:id="rId352" display="http://web.b.ebscohost.com/abstract?direct=true&amp;profile=ehost&amp;scope=site&amp;authtype=crawler&amp;jrnl=16629752&amp;AN=122146563&amp;h=W1NmieN2jAqvDWPI2eJx4IWX5Qn%2f4SAPxAVUmgM5sbrsOQc7HFpbrRBaUA1wT2Ur%2bOYbld7fypq8%2bEO7AncHIg%3d%3d&amp;crl=c&amp;resultNs=AdminWebAuth&amp;resultLocal=ErrCrlNotAuth&amp;crlhashurl=login.aspx%3fdirect%3dtrue%26profile%3dehost%26scope%3dsite%26authtype%3dcrawler%26jrnl%3d16629752%26AN%3d122146563"/>
    <hyperlink ref="E457" r:id="rId353"/>
    <hyperlink ref="E450" r:id="rId354"/>
    <hyperlink ref="E449" r:id="rId355"/>
    <hyperlink ref="E464" r:id="rId356"/>
    <hyperlink ref="E466" r:id="rId357"/>
    <hyperlink ref="E467" r:id="rId358"/>
    <hyperlink ref="E468" r:id="rId359"/>
    <hyperlink ref="F474" r:id="rId360"/>
    <hyperlink ref="F473" r:id="rId361"/>
    <hyperlink ref="E523" r:id="rId362"/>
    <hyperlink ref="E524" r:id="rId363"/>
    <hyperlink ref="E525" r:id="rId364"/>
    <hyperlink ref="E526" r:id="rId365"/>
    <hyperlink ref="E527" r:id="rId366"/>
    <hyperlink ref="E528" r:id="rId367"/>
    <hyperlink ref="E529" r:id="rId368"/>
    <hyperlink ref="E530" r:id="rId369" display="http://www.dtic.mil/docs/citations/AD1035246"/>
    <hyperlink ref="E531" r:id="rId370"/>
    <hyperlink ref="E532" r:id="rId371"/>
    <hyperlink ref="E533" r:id="rId372"/>
    <hyperlink ref="E534" r:id="rId373"/>
    <hyperlink ref="E535" r:id="rId374"/>
    <hyperlink ref="E536" r:id="rId375"/>
    <hyperlink ref="E537" r:id="rId376"/>
    <hyperlink ref="E538" r:id="rId377"/>
    <hyperlink ref="E539" r:id="rId378"/>
    <hyperlink ref="E540" r:id="rId379"/>
    <hyperlink ref="E541" r:id="rId380"/>
    <hyperlink ref="E542" r:id="rId381"/>
    <hyperlink ref="E543" r:id="rId382"/>
    <hyperlink ref="E544" r:id="rId383"/>
    <hyperlink ref="E545" r:id="rId384"/>
    <hyperlink ref="E546" r:id="rId385"/>
    <hyperlink ref="E547" r:id="rId386" display="http://espace.etsmtl.ca/1862/"/>
    <hyperlink ref="E548" r:id="rId387"/>
    <hyperlink ref="E549" r:id="rId388"/>
    <hyperlink ref="E550" r:id="rId389"/>
    <hyperlink ref="E551" r:id="rId390"/>
    <hyperlink ref="E552" r:id="rId391"/>
    <hyperlink ref="E570" r:id="rId392"/>
    <hyperlink ref="E569" r:id="rId393"/>
    <hyperlink ref="E568" r:id="rId394"/>
    <hyperlink ref="E572" r:id="rId395"/>
    <hyperlink ref="E573" r:id="rId396"/>
    <hyperlink ref="E574" r:id="rId397"/>
    <hyperlink ref="E576" r:id="rId398"/>
    <hyperlink ref="E578" r:id="rId399"/>
    <hyperlink ref="E579" r:id="rId400"/>
    <hyperlink ref="E553" r:id="rId401"/>
    <hyperlink ref="E554" r:id="rId402"/>
    <hyperlink ref="E555" r:id="rId403"/>
    <hyperlink ref="E556" r:id="rId404"/>
    <hyperlink ref="E557" r:id="rId405"/>
    <hyperlink ref="E558" r:id="rId406"/>
    <hyperlink ref="E559" r:id="rId407"/>
    <hyperlink ref="E560" r:id="rId408"/>
    <hyperlink ref="E561" r:id="rId409"/>
    <hyperlink ref="E562" r:id="rId410"/>
    <hyperlink ref="E563" r:id="rId411"/>
    <hyperlink ref="E564" r:id="rId412"/>
    <hyperlink ref="E565" r:id="rId413"/>
    <hyperlink ref="E566" r:id="rId414"/>
    <hyperlink ref="E567" r:id="rId415"/>
    <hyperlink ref="E575" r:id="rId416"/>
    <hyperlink ref="E571" r:id="rId417"/>
    <hyperlink ref="E577" r:id="rId418"/>
    <hyperlink ref="E580" r:id="rId419"/>
    <hyperlink ref="E581" r:id="rId420"/>
    <hyperlink ref="E582" r:id="rId421"/>
    <hyperlink ref="E583" r:id="rId422"/>
    <hyperlink ref="E584" r:id="rId423"/>
    <hyperlink ref="E585" r:id="rId424"/>
    <hyperlink ref="E586" r:id="rId425"/>
    <hyperlink ref="E587" r:id="rId426"/>
    <hyperlink ref="E588" r:id="rId427"/>
    <hyperlink ref="E589" r:id="rId428"/>
    <hyperlink ref="E590" r:id="rId429"/>
    <hyperlink ref="E591" r:id="rId430"/>
    <hyperlink ref="E593" r:id="rId431"/>
    <hyperlink ref="E597" r:id="rId432"/>
    <hyperlink ref="E592" r:id="rId433"/>
    <hyperlink ref="E595" r:id="rId434"/>
    <hyperlink ref="E596" r:id="rId435"/>
    <hyperlink ref="E598" r:id="rId436"/>
    <hyperlink ref="F598" r:id="rId437"/>
    <hyperlink ref="F599" r:id="rId438"/>
    <hyperlink ref="E600" r:id="rId439"/>
    <hyperlink ref="E601" r:id="rId440"/>
    <hyperlink ref="E602" r:id="rId441"/>
    <hyperlink ref="F602" r:id="rId442"/>
    <hyperlink ref="E603" r:id="rId443"/>
    <hyperlink ref="F603" r:id="rId444"/>
    <hyperlink ref="E604" r:id="rId445"/>
    <hyperlink ref="F604" r:id="rId446"/>
    <hyperlink ref="E605" r:id="rId447"/>
    <hyperlink ref="F605" r:id="rId448"/>
    <hyperlink ref="E606" r:id="rId449"/>
    <hyperlink ref="E607" r:id="rId450"/>
    <hyperlink ref="E608" r:id="rId451"/>
    <hyperlink ref="E610" r:id="rId452"/>
    <hyperlink ref="E611" r:id="rId453"/>
    <hyperlink ref="E612" r:id="rId454"/>
    <hyperlink ref="E613" r:id="rId455"/>
    <hyperlink ref="E616" r:id="rId456"/>
    <hyperlink ref="E617" r:id="rId457"/>
    <hyperlink ref="E618" r:id="rId458"/>
    <hyperlink ref="E619" r:id="rId459"/>
    <hyperlink ref="E620" r:id="rId460"/>
    <hyperlink ref="E621" r:id="rId461"/>
    <hyperlink ref="E622" r:id="rId462"/>
    <hyperlink ref="E623" r:id="rId463"/>
    <hyperlink ref="E624" r:id="rId464"/>
    <hyperlink ref="E625" r:id="rId465"/>
    <hyperlink ref="E626" r:id="rId466"/>
    <hyperlink ref="E627" r:id="rId467"/>
    <hyperlink ref="E628" r:id="rId468"/>
    <hyperlink ref="E629" r:id="rId469"/>
    <hyperlink ref="E630" r:id="rId470"/>
    <hyperlink ref="E631" r:id="rId471"/>
    <hyperlink ref="E632" r:id="rId472"/>
    <hyperlink ref="E633" r:id="rId473"/>
    <hyperlink ref="E634" r:id="rId474"/>
    <hyperlink ref="E635" r:id="rId475"/>
    <hyperlink ref="E636" r:id="rId476"/>
    <hyperlink ref="E637" r:id="rId477"/>
    <hyperlink ref="E638" r:id="rId478"/>
    <hyperlink ref="E609" r:id="rId479"/>
    <hyperlink ref="E639" r:id="rId480"/>
    <hyperlink ref="E640" r:id="rId481"/>
    <hyperlink ref="E641" r:id="rId482"/>
    <hyperlink ref="F642" r:id="rId483"/>
    <hyperlink ref="E643" r:id="rId484"/>
    <hyperlink ref="E645" r:id="rId485"/>
    <hyperlink ref="E646" r:id="rId486"/>
    <hyperlink ref="E648" r:id="rId487"/>
    <hyperlink ref="E647" r:id="rId488"/>
    <hyperlink ref="E651" r:id="rId489"/>
    <hyperlink ref="E655" r:id="rId490"/>
    <hyperlink ref="E656" r:id="rId491"/>
    <hyperlink ref="E652" r:id="rId492"/>
    <hyperlink ref="F652" display="SCOPUS https://www.scopus.com/sources?sortField=metric&amp;metricName=RP&amp;sortDirection=ASC&amp;offset=1&amp;displayAll=false&amp;sortPerformedState=f&amp;origin=sourceSearch&amp;sortDirectionMOne=DESC&amp;sortDirectionMTwo=DESC&amp;sortDirectionMThree=&amp;metricDisplayIndex=1&amp;scint=1&amp;menu="/>
    <hyperlink ref="F654" display="https://www.scopus.com/sources?sortField=metric&amp;metricName=RP&amp;sortDirection=ASC&amp;offset=1&amp;displayAll=false&amp;sortPerformedState=f&amp;origin=sourceSearch&amp;sortDirectionMOne=DESC&amp;sortDirectionMTwo=DESC&amp;sortDirectionMThree=&amp;metricDisplayIndex=1&amp;scint=1&amp;menu=search&amp;"/>
    <hyperlink ref="E654" r:id="rId493"/>
    <hyperlink ref="E657" r:id="rId494"/>
    <hyperlink ref="E658" r:id="rId495"/>
    <hyperlink ref="F658" display="https://www.scopus.com/sources?sortField=metric&amp;metricName=&amp;sortDirection=ASC&amp;offset=&amp;displayAll=true&amp;sortPerformedState=f&amp;origin=sourceSearch&amp;sortDirectionMOne=&amp;sortDirectionMTwo=&amp;sortDirectionMThree=&amp;metricDisplayIndex=1&amp;scint=1&amp;menu=search&amp;tablin=&amp;sear"/>
  </hyperlinks>
  <pageMargins left="0.511811023622047" right="0.31496062992126" top="0.24" bottom="0" header="0" footer="0"/>
  <pageSetup paperSize="9" orientation="landscape" horizontalDpi="200" verticalDpi="200" r:id="rId496"/>
  <legacyDrawing r:id="rId497"/>
</worksheet>
</file>

<file path=xl/worksheets/sheet11.xml><?xml version="1.0" encoding="utf-8"?>
<worksheet xmlns="http://schemas.openxmlformats.org/spreadsheetml/2006/main" xmlns:r="http://schemas.openxmlformats.org/officeDocument/2006/relationships">
  <dimension ref="A2:H22"/>
  <sheetViews>
    <sheetView topLeftCell="A16" zoomScaleNormal="130" workbookViewId="0">
      <selection activeCell="B26" sqref="B26"/>
    </sheetView>
  </sheetViews>
  <sheetFormatPr defaultRowHeight="14.4"/>
  <cols>
    <col min="1" max="1" width="36.5546875" style="2" customWidth="1"/>
    <col min="2" max="2" width="33.109375" style="7" customWidth="1"/>
    <col min="3" max="3" width="12" style="7" customWidth="1"/>
    <col min="4" max="4" width="20.6640625" style="1" customWidth="1"/>
    <col min="5" max="5" width="13.109375" style="1" customWidth="1"/>
    <col min="6" max="6" width="15.5546875" style="1" customWidth="1"/>
    <col min="7" max="7" width="21" customWidth="1"/>
  </cols>
  <sheetData>
    <row r="2" spans="1:8" s="4" customFormat="1" ht="15" customHeight="1">
      <c r="A2" s="684" t="s">
        <v>41</v>
      </c>
      <c r="B2" s="717"/>
      <c r="C2" s="717"/>
      <c r="D2" s="717"/>
      <c r="E2" s="717"/>
      <c r="F2" s="717"/>
      <c r="G2" s="3"/>
      <c r="H2" s="3"/>
    </row>
    <row r="3" spans="1:8" s="4" customFormat="1" ht="15" customHeight="1">
      <c r="A3" s="12"/>
      <c r="B3" s="12"/>
      <c r="C3" s="12"/>
      <c r="D3" s="12"/>
      <c r="E3" s="12"/>
      <c r="F3" s="12"/>
      <c r="G3" s="3"/>
      <c r="H3" s="3"/>
    </row>
    <row r="4" spans="1:8" s="4" customFormat="1" ht="18" customHeight="1">
      <c r="A4" s="725" t="s">
        <v>42</v>
      </c>
      <c r="B4" s="725"/>
      <c r="C4" s="725"/>
      <c r="D4" s="725"/>
      <c r="E4" s="725"/>
      <c r="F4" s="725"/>
      <c r="G4" s="3"/>
      <c r="H4" s="3"/>
    </row>
    <row r="5" spans="1:8" s="4" customFormat="1" ht="90.75" customHeight="1">
      <c r="A5" s="731" t="s">
        <v>102</v>
      </c>
      <c r="B5" s="688"/>
      <c r="C5" s="688"/>
      <c r="D5" s="688"/>
      <c r="E5" s="688"/>
      <c r="F5" s="688"/>
      <c r="G5" s="3"/>
      <c r="H5" s="3"/>
    </row>
    <row r="6" spans="1:8">
      <c r="A6" s="5"/>
      <c r="B6" s="6"/>
      <c r="C6" s="6"/>
      <c r="D6" s="5"/>
      <c r="E6" s="5"/>
      <c r="F6" s="5"/>
      <c r="G6" s="1"/>
      <c r="H6" s="1"/>
    </row>
    <row r="8" spans="1:8" ht="41.25" customHeight="1">
      <c r="A8" s="51" t="s">
        <v>103</v>
      </c>
      <c r="B8" s="53" t="s">
        <v>104</v>
      </c>
      <c r="C8" s="53" t="s">
        <v>25</v>
      </c>
      <c r="D8" s="53" t="s">
        <v>105</v>
      </c>
      <c r="E8" s="51" t="s">
        <v>54</v>
      </c>
      <c r="F8" s="51" t="s">
        <v>7</v>
      </c>
      <c r="G8" s="84" t="s">
        <v>202</v>
      </c>
    </row>
    <row r="9" spans="1:8" ht="55.2">
      <c r="A9" s="91" t="s">
        <v>3260</v>
      </c>
      <c r="B9" s="91" t="s">
        <v>3261</v>
      </c>
      <c r="C9" s="91" t="s">
        <v>1414</v>
      </c>
      <c r="D9" s="91" t="s">
        <v>3262</v>
      </c>
      <c r="E9" s="91">
        <v>1000</v>
      </c>
      <c r="F9" s="91">
        <v>250</v>
      </c>
      <c r="G9" s="91" t="s">
        <v>2206</v>
      </c>
    </row>
    <row r="10" spans="1:8" s="156" customFormat="1" ht="82.8">
      <c r="A10" s="95" t="s">
        <v>3263</v>
      </c>
      <c r="B10" s="91" t="s">
        <v>3264</v>
      </c>
      <c r="C10" s="91" t="s">
        <v>1414</v>
      </c>
      <c r="D10" s="91" t="s">
        <v>3265</v>
      </c>
      <c r="E10" s="91">
        <v>1000</v>
      </c>
      <c r="F10" s="91">
        <v>250</v>
      </c>
      <c r="G10" s="91" t="s">
        <v>1538</v>
      </c>
    </row>
    <row r="11" spans="1:8" s="156" customFormat="1" ht="96.6">
      <c r="A11" s="95" t="s">
        <v>3266</v>
      </c>
      <c r="B11" s="91" t="s">
        <v>3267</v>
      </c>
      <c r="C11" s="91" t="s">
        <v>1414</v>
      </c>
      <c r="D11" s="91" t="s">
        <v>3268</v>
      </c>
      <c r="E11" s="91">
        <v>1000</v>
      </c>
      <c r="F11" s="91">
        <v>333.33</v>
      </c>
      <c r="G11" s="91" t="s">
        <v>1538</v>
      </c>
    </row>
    <row r="12" spans="1:8" s="156" customFormat="1" ht="55.2">
      <c r="A12" s="135" t="s">
        <v>3269</v>
      </c>
      <c r="B12" s="91" t="s">
        <v>3270</v>
      </c>
      <c r="C12" s="91" t="s">
        <v>1414</v>
      </c>
      <c r="D12" s="91" t="s">
        <v>3271</v>
      </c>
      <c r="E12" s="91">
        <v>1000</v>
      </c>
      <c r="F12" s="91">
        <v>250</v>
      </c>
      <c r="G12" s="91" t="s">
        <v>1538</v>
      </c>
    </row>
    <row r="13" spans="1:8" s="156" customFormat="1" ht="55.2">
      <c r="A13" s="135" t="s">
        <v>3272</v>
      </c>
      <c r="B13" s="91" t="s">
        <v>3270</v>
      </c>
      <c r="C13" s="91" t="s">
        <v>1414</v>
      </c>
      <c r="D13" s="91" t="s">
        <v>3273</v>
      </c>
      <c r="E13" s="91">
        <v>1000</v>
      </c>
      <c r="F13" s="91">
        <v>250</v>
      </c>
      <c r="G13" s="91" t="s">
        <v>1538</v>
      </c>
    </row>
    <row r="14" spans="1:8" s="156" customFormat="1" ht="124.2">
      <c r="A14" s="95" t="s">
        <v>3274</v>
      </c>
      <c r="B14" s="91" t="s">
        <v>3275</v>
      </c>
      <c r="C14" s="91" t="s">
        <v>1414</v>
      </c>
      <c r="D14" s="91" t="s">
        <v>3276</v>
      </c>
      <c r="E14" s="91">
        <v>1000</v>
      </c>
      <c r="F14" s="91">
        <v>200</v>
      </c>
      <c r="G14" s="91" t="s">
        <v>1538</v>
      </c>
    </row>
    <row r="15" spans="1:8" s="156" customFormat="1" ht="124.2">
      <c r="A15" s="95" t="s">
        <v>3277</v>
      </c>
      <c r="B15" s="91" t="s">
        <v>3275</v>
      </c>
      <c r="C15" s="91" t="s">
        <v>1414</v>
      </c>
      <c r="D15" s="91" t="s">
        <v>3278</v>
      </c>
      <c r="E15" s="91">
        <v>1000</v>
      </c>
      <c r="F15" s="91">
        <v>200</v>
      </c>
      <c r="G15" s="91" t="s">
        <v>1538</v>
      </c>
    </row>
    <row r="16" spans="1:8" s="156" customFormat="1" ht="69">
      <c r="A16" s="95" t="s">
        <v>3279</v>
      </c>
      <c r="B16" s="91" t="s">
        <v>3280</v>
      </c>
      <c r="C16" s="91" t="s">
        <v>1414</v>
      </c>
      <c r="D16" s="91" t="s">
        <v>3281</v>
      </c>
      <c r="E16" s="91">
        <v>1000</v>
      </c>
      <c r="F16" s="91">
        <v>333.33</v>
      </c>
      <c r="G16" s="91" t="s">
        <v>1538</v>
      </c>
    </row>
    <row r="17" spans="1:7" s="156" customFormat="1" ht="179.4">
      <c r="A17" s="95" t="s">
        <v>3282</v>
      </c>
      <c r="B17" s="91" t="s">
        <v>3283</v>
      </c>
      <c r="C17" s="91" t="s">
        <v>1414</v>
      </c>
      <c r="D17" s="91" t="s">
        <v>3284</v>
      </c>
      <c r="E17" s="91">
        <v>100</v>
      </c>
      <c r="F17" s="91">
        <v>25</v>
      </c>
      <c r="G17" s="91" t="s">
        <v>1538</v>
      </c>
    </row>
    <row r="18" spans="1:7" ht="124.2">
      <c r="A18" s="95" t="s">
        <v>3285</v>
      </c>
      <c r="B18" s="91" t="s">
        <v>3286</v>
      </c>
      <c r="C18" s="91" t="s">
        <v>1414</v>
      </c>
      <c r="D18" s="91" t="s">
        <v>3287</v>
      </c>
      <c r="E18" s="91">
        <v>100</v>
      </c>
      <c r="F18" s="91">
        <v>33.33</v>
      </c>
      <c r="G18" s="91" t="s">
        <v>1538</v>
      </c>
    </row>
    <row r="19" spans="1:7" ht="115.2">
      <c r="A19" s="246" t="s">
        <v>4531</v>
      </c>
      <c r="B19" s="246" t="s">
        <v>4532</v>
      </c>
      <c r="C19" s="278" t="s">
        <v>3786</v>
      </c>
      <c r="D19" s="597" t="s">
        <v>4533</v>
      </c>
      <c r="E19" s="599">
        <v>100</v>
      </c>
      <c r="F19" s="600">
        <v>100</v>
      </c>
      <c r="G19" s="538" t="s">
        <v>3780</v>
      </c>
    </row>
    <row r="20" spans="1:7">
      <c r="A20" s="9" t="s">
        <v>2</v>
      </c>
      <c r="D20" s="7"/>
      <c r="E20" s="66"/>
      <c r="F20" s="61">
        <f>SUM(F9:F19)</f>
        <v>2224.9899999999998</v>
      </c>
    </row>
    <row r="21" spans="1:7">
      <c r="D21" s="7"/>
      <c r="E21" s="7"/>
      <c r="F21" s="7"/>
    </row>
    <row r="22" spans="1:7">
      <c r="A22" s="732" t="s">
        <v>12</v>
      </c>
      <c r="B22" s="732"/>
      <c r="C22" s="732"/>
      <c r="D22" s="732"/>
      <c r="E22" s="732"/>
      <c r="F22" s="732"/>
    </row>
  </sheetData>
  <mergeCells count="4">
    <mergeCell ref="A2:F2"/>
    <mergeCell ref="A4:F4"/>
    <mergeCell ref="A5:F5"/>
    <mergeCell ref="A22:F22"/>
  </mergeCells>
  <phoneticPr fontId="22" type="noConversion"/>
  <pageMargins left="0.511811023622047" right="0.31496062992126" top="0" bottom="0" header="0" footer="0"/>
  <pageSetup paperSize="9" orientation="landscape" horizontalDpi="200" verticalDpi="200" r:id="rId1"/>
</worksheet>
</file>

<file path=xl/worksheets/sheet12.xml><?xml version="1.0" encoding="utf-8"?>
<worksheet xmlns="http://schemas.openxmlformats.org/spreadsheetml/2006/main" xmlns:r="http://schemas.openxmlformats.org/officeDocument/2006/relationships">
  <dimension ref="A2:G15"/>
  <sheetViews>
    <sheetView zoomScaleNormal="130" workbookViewId="0">
      <selection activeCell="D29" sqref="D29"/>
    </sheetView>
  </sheetViews>
  <sheetFormatPr defaultRowHeight="14.4"/>
  <cols>
    <col min="1" max="1" width="35.6640625" style="2" customWidth="1"/>
    <col min="2" max="2" width="30.44140625" style="7" customWidth="1"/>
    <col min="3" max="3" width="16.88671875" style="7" customWidth="1"/>
    <col min="4" max="4" width="22.44140625" style="7" customWidth="1"/>
    <col min="5" max="5" width="14.109375" style="1" customWidth="1"/>
    <col min="6" max="6" width="12" style="1" customWidth="1"/>
    <col min="7" max="7" width="21.109375" customWidth="1"/>
  </cols>
  <sheetData>
    <row r="2" spans="1:7" s="4" customFormat="1" ht="15" customHeight="1">
      <c r="A2" s="684" t="s">
        <v>43</v>
      </c>
      <c r="B2" s="717"/>
      <c r="C2" s="717"/>
      <c r="D2" s="717"/>
      <c r="E2" s="717"/>
      <c r="F2" s="718"/>
    </row>
    <row r="3" spans="1:7" s="4" customFormat="1" ht="15" customHeight="1">
      <c r="A3" s="11"/>
      <c r="B3" s="11"/>
      <c r="C3" s="11"/>
      <c r="D3" s="11"/>
      <c r="E3" s="11"/>
      <c r="F3" s="3"/>
    </row>
    <row r="4" spans="1:7" s="4" customFormat="1" ht="15" customHeight="1">
      <c r="A4" s="698" t="s">
        <v>44</v>
      </c>
      <c r="B4" s="698"/>
      <c r="C4" s="698"/>
      <c r="D4" s="698"/>
      <c r="E4" s="698"/>
      <c r="F4" s="698"/>
    </row>
    <row r="5" spans="1:7" s="4" customFormat="1" ht="65.25" customHeight="1">
      <c r="A5" s="688" t="s">
        <v>108</v>
      </c>
      <c r="B5" s="733"/>
      <c r="C5" s="733"/>
      <c r="D5" s="733"/>
      <c r="E5" s="733"/>
      <c r="F5" s="733"/>
    </row>
    <row r="6" spans="1:7" s="4" customFormat="1">
      <c r="A6" s="2"/>
      <c r="B6" s="7"/>
      <c r="C6" s="7"/>
      <c r="D6" s="7"/>
      <c r="E6" s="1"/>
      <c r="F6" s="1"/>
    </row>
    <row r="7" spans="1:7" ht="38.25" customHeight="1">
      <c r="A7" s="51" t="s">
        <v>106</v>
      </c>
      <c r="B7" s="53" t="s">
        <v>104</v>
      </c>
      <c r="C7" s="53" t="s">
        <v>25</v>
      </c>
      <c r="D7" s="53" t="s">
        <v>107</v>
      </c>
      <c r="E7" s="51" t="s">
        <v>54</v>
      </c>
      <c r="F7" s="51" t="s">
        <v>7</v>
      </c>
      <c r="G7" s="84" t="s">
        <v>202</v>
      </c>
    </row>
    <row r="8" spans="1:7">
      <c r="A8" s="120"/>
      <c r="B8" s="121"/>
      <c r="C8" s="121"/>
      <c r="D8" s="121"/>
      <c r="E8" s="120"/>
      <c r="F8" s="123"/>
      <c r="G8" s="90"/>
    </row>
    <row r="9" spans="1:7">
      <c r="A9" s="91"/>
      <c r="B9" s="91"/>
      <c r="C9" s="88"/>
      <c r="D9" s="92"/>
      <c r="E9" s="100"/>
      <c r="F9" s="101"/>
      <c r="G9" s="90"/>
    </row>
    <row r="10" spans="1:7">
      <c r="A10" s="91"/>
      <c r="B10" s="91"/>
      <c r="C10" s="88"/>
      <c r="D10" s="92"/>
      <c r="E10" s="100"/>
      <c r="F10" s="101"/>
      <c r="G10" s="90"/>
    </row>
    <row r="11" spans="1:7">
      <c r="A11" s="91"/>
      <c r="B11" s="91"/>
      <c r="C11" s="88"/>
      <c r="D11" s="92"/>
      <c r="E11" s="100"/>
      <c r="F11" s="101"/>
      <c r="G11" s="90"/>
    </row>
    <row r="12" spans="1:7">
      <c r="A12" s="91"/>
      <c r="B12" s="91"/>
      <c r="C12" s="88"/>
      <c r="D12" s="92"/>
      <c r="E12" s="100"/>
      <c r="F12" s="101"/>
      <c r="G12" s="90"/>
    </row>
    <row r="13" spans="1:7">
      <c r="A13" s="9" t="s">
        <v>2</v>
      </c>
      <c r="E13" s="66"/>
      <c r="F13" s="61">
        <f>SUM(F8:F12)</f>
        <v>0</v>
      </c>
    </row>
    <row r="15" spans="1:7">
      <c r="A15" s="732" t="s">
        <v>12</v>
      </c>
      <c r="B15" s="732"/>
      <c r="C15" s="732"/>
      <c r="D15" s="732"/>
      <c r="E15" s="732"/>
      <c r="F15" s="732"/>
    </row>
  </sheetData>
  <mergeCells count="4">
    <mergeCell ref="A2:F2"/>
    <mergeCell ref="A4:F4"/>
    <mergeCell ref="A5:F5"/>
    <mergeCell ref="A15:F15"/>
  </mergeCells>
  <phoneticPr fontId="22" type="noConversion"/>
  <pageMargins left="0.511811023622047" right="0.31496062992126" top="0" bottom="0" header="0" footer="0"/>
  <pageSetup paperSize="9" orientation="landscape" horizontalDpi="200" verticalDpi="200" r:id="rId1"/>
</worksheet>
</file>

<file path=xl/worksheets/sheet13.xml><?xml version="1.0" encoding="utf-8"?>
<worksheet xmlns="http://schemas.openxmlformats.org/spreadsheetml/2006/main" xmlns:r="http://schemas.openxmlformats.org/officeDocument/2006/relationships">
  <dimension ref="A2:I17"/>
  <sheetViews>
    <sheetView topLeftCell="A8" zoomScaleNormal="130" workbookViewId="0">
      <selection activeCell="F25" sqref="F25"/>
    </sheetView>
  </sheetViews>
  <sheetFormatPr defaultRowHeight="14.4"/>
  <cols>
    <col min="1" max="1" width="19.109375" style="2" customWidth="1"/>
    <col min="2" max="2" width="10.33203125" style="7" customWidth="1"/>
    <col min="3" max="3" width="27.6640625" style="7" customWidth="1"/>
    <col min="4" max="4" width="23.44140625" style="7" customWidth="1"/>
    <col min="5" max="5" width="15.33203125" style="7" customWidth="1"/>
    <col min="6" max="6" width="16.6640625" style="7" customWidth="1"/>
    <col min="7" max="7" width="10.6640625" style="7" customWidth="1"/>
    <col min="8" max="8" width="16.109375" style="1" customWidth="1"/>
    <col min="9" max="9" width="20.44140625" customWidth="1"/>
  </cols>
  <sheetData>
    <row r="2" spans="1:9" s="4" customFormat="1" ht="35.25" customHeight="1">
      <c r="A2" s="684" t="s">
        <v>154</v>
      </c>
      <c r="B2" s="717"/>
      <c r="C2" s="717"/>
      <c r="D2" s="717"/>
      <c r="E2" s="717"/>
      <c r="F2" s="717"/>
      <c r="G2" s="717"/>
      <c r="H2" s="718"/>
    </row>
    <row r="3" spans="1:9" s="4" customFormat="1" ht="15" customHeight="1">
      <c r="A3" s="11"/>
      <c r="B3" s="11"/>
      <c r="C3" s="11"/>
      <c r="D3" s="11"/>
      <c r="E3" s="11"/>
      <c r="F3" s="11"/>
      <c r="G3" s="11"/>
      <c r="H3" s="3"/>
    </row>
    <row r="4" spans="1:9" s="77" customFormat="1" ht="15" customHeight="1">
      <c r="A4" s="698" t="s">
        <v>45</v>
      </c>
      <c r="B4" s="698"/>
      <c r="C4" s="698"/>
      <c r="D4" s="698"/>
      <c r="E4" s="698"/>
      <c r="F4" s="698"/>
      <c r="G4" s="698"/>
      <c r="H4" s="698"/>
    </row>
    <row r="5" spans="1:9" s="77" customFormat="1" ht="15" customHeight="1">
      <c r="A5" s="687" t="s">
        <v>46</v>
      </c>
      <c r="B5" s="687"/>
      <c r="C5" s="687"/>
      <c r="D5" s="687"/>
      <c r="E5" s="687"/>
      <c r="F5" s="687"/>
      <c r="G5" s="687"/>
      <c r="H5" s="687"/>
    </row>
    <row r="6" spans="1:9" s="77" customFormat="1" ht="15" customHeight="1">
      <c r="A6" s="687" t="s">
        <v>47</v>
      </c>
      <c r="B6" s="687"/>
      <c r="C6" s="687"/>
      <c r="D6" s="687"/>
      <c r="E6" s="687"/>
      <c r="F6" s="687"/>
      <c r="G6" s="687"/>
      <c r="H6" s="687"/>
    </row>
    <row r="7" spans="1:9" s="77" customFormat="1" ht="409.5" customHeight="1">
      <c r="A7" s="734" t="s">
        <v>109</v>
      </c>
      <c r="B7" s="735"/>
      <c r="C7" s="735"/>
      <c r="D7" s="735"/>
      <c r="E7" s="735"/>
      <c r="F7" s="735"/>
      <c r="G7" s="735"/>
      <c r="H7" s="736"/>
    </row>
    <row r="8" spans="1:9" s="4" customFormat="1">
      <c r="A8" s="5"/>
      <c r="B8" s="6"/>
      <c r="C8" s="6"/>
      <c r="D8" s="6"/>
      <c r="E8" s="6"/>
      <c r="F8" s="6"/>
      <c r="G8" s="6"/>
      <c r="H8" s="3"/>
    </row>
    <row r="9" spans="1:9" s="4" customFormat="1" ht="55.2">
      <c r="A9" s="46" t="s">
        <v>93</v>
      </c>
      <c r="B9" s="46" t="s">
        <v>25</v>
      </c>
      <c r="C9" s="46" t="s">
        <v>94</v>
      </c>
      <c r="D9" s="46" t="s">
        <v>95</v>
      </c>
      <c r="E9" s="46" t="s">
        <v>113</v>
      </c>
      <c r="F9" s="46" t="s">
        <v>96</v>
      </c>
      <c r="G9" s="47" t="s">
        <v>54</v>
      </c>
      <c r="H9" s="47" t="s">
        <v>24</v>
      </c>
      <c r="I9" s="84" t="s">
        <v>202</v>
      </c>
    </row>
    <row r="10" spans="1:9" s="4" customFormat="1">
      <c r="A10" s="102"/>
      <c r="B10" s="103"/>
      <c r="C10" s="103"/>
      <c r="D10" s="95"/>
      <c r="E10" s="95"/>
      <c r="F10" s="95"/>
      <c r="G10" s="95"/>
      <c r="H10" s="101"/>
      <c r="I10" s="90"/>
    </row>
    <row r="11" spans="1:9" s="8" customFormat="1">
      <c r="A11" s="104"/>
      <c r="B11" s="105"/>
      <c r="C11" s="106"/>
      <c r="D11" s="95"/>
      <c r="E11" s="95"/>
      <c r="F11" s="95"/>
      <c r="G11" s="107"/>
      <c r="H11" s="101"/>
      <c r="I11" s="90"/>
    </row>
    <row r="12" spans="1:9" s="8" customFormat="1">
      <c r="A12" s="104"/>
      <c r="B12" s="105"/>
      <c r="C12" s="106"/>
      <c r="D12" s="95"/>
      <c r="E12" s="95"/>
      <c r="F12" s="95"/>
      <c r="G12" s="107"/>
      <c r="H12" s="101"/>
      <c r="I12" s="90"/>
    </row>
    <row r="13" spans="1:9" s="8" customFormat="1">
      <c r="A13" s="104"/>
      <c r="B13" s="105"/>
      <c r="C13" s="106"/>
      <c r="D13" s="106"/>
      <c r="E13" s="106"/>
      <c r="F13" s="106"/>
      <c r="G13" s="108"/>
      <c r="H13" s="109"/>
      <c r="I13" s="90"/>
    </row>
    <row r="14" spans="1:9">
      <c r="A14" s="104"/>
      <c r="B14" s="105"/>
      <c r="C14" s="106"/>
      <c r="D14" s="106"/>
      <c r="E14" s="106"/>
      <c r="F14" s="106"/>
      <c r="G14" s="108"/>
      <c r="H14" s="109"/>
      <c r="I14" s="90"/>
    </row>
    <row r="15" spans="1:9">
      <c r="A15" s="9" t="s">
        <v>2</v>
      </c>
      <c r="G15" s="65"/>
      <c r="H15" s="61">
        <f>SUM(H10:H14)</f>
        <v>0</v>
      </c>
    </row>
    <row r="17" spans="1:8">
      <c r="A17" s="732" t="s">
        <v>12</v>
      </c>
      <c r="B17" s="732"/>
      <c r="C17" s="732"/>
      <c r="D17" s="732"/>
      <c r="E17" s="732"/>
      <c r="F17" s="732"/>
      <c r="G17" s="732"/>
      <c r="H17" s="732"/>
    </row>
  </sheetData>
  <mergeCells count="6">
    <mergeCell ref="A7:H7"/>
    <mergeCell ref="A2:H2"/>
    <mergeCell ref="A17:H17"/>
    <mergeCell ref="A5:H5"/>
    <mergeCell ref="A4:H4"/>
    <mergeCell ref="A6:H6"/>
  </mergeCells>
  <phoneticPr fontId="22" type="noConversion"/>
  <pageMargins left="0.511811023622047" right="0.31496062992126" top="0.16" bottom="0" header="0" footer="0"/>
  <pageSetup paperSize="9" scale="98" orientation="landscape" horizontalDpi="200" verticalDpi="200" r:id="rId1"/>
  <colBreaks count="1" manualBreakCount="1">
    <brk id="8" min="1" max="17" man="1"/>
  </colBreaks>
</worksheet>
</file>

<file path=xl/worksheets/sheet14.xml><?xml version="1.0" encoding="utf-8"?>
<worksheet xmlns="http://schemas.openxmlformats.org/spreadsheetml/2006/main" xmlns:r="http://schemas.openxmlformats.org/officeDocument/2006/relationships">
  <dimension ref="A2:I19"/>
  <sheetViews>
    <sheetView topLeftCell="A7" zoomScaleNormal="130" workbookViewId="0">
      <selection activeCell="F24" sqref="F24"/>
    </sheetView>
  </sheetViews>
  <sheetFormatPr defaultRowHeight="14.4"/>
  <cols>
    <col min="1" max="1" width="34.109375" style="2" customWidth="1"/>
    <col min="2" max="2" width="17.44140625" style="7" customWidth="1"/>
    <col min="3" max="3" width="12.109375" style="7" customWidth="1"/>
    <col min="4" max="5" width="14.6640625" style="7" customWidth="1"/>
    <col min="6" max="6" width="16.44140625" style="1" customWidth="1"/>
    <col min="7" max="7" width="19.33203125" style="1" customWidth="1"/>
    <col min="9" max="9" width="20.6640625" customWidth="1"/>
  </cols>
  <sheetData>
    <row r="2" spans="1:9" s="4" customFormat="1" ht="15" customHeight="1">
      <c r="A2" s="684" t="s">
        <v>155</v>
      </c>
      <c r="B2" s="740"/>
      <c r="C2" s="740"/>
      <c r="D2" s="740"/>
      <c r="E2" s="740"/>
      <c r="F2" s="740"/>
      <c r="G2" s="740"/>
      <c r="H2" s="741"/>
    </row>
    <row r="3" spans="1:9" s="4" customFormat="1" ht="15" customHeight="1">
      <c r="A3" s="12"/>
      <c r="B3" s="12"/>
      <c r="C3" s="12"/>
      <c r="D3" s="12"/>
      <c r="E3" s="12"/>
      <c r="F3" s="12"/>
      <c r="G3" s="3"/>
    </row>
    <row r="4" spans="1:9" s="4" customFormat="1" ht="15" customHeight="1">
      <c r="A4" s="689" t="s">
        <v>45</v>
      </c>
      <c r="B4" s="692"/>
      <c r="C4" s="692"/>
      <c r="D4" s="692"/>
      <c r="E4" s="692"/>
      <c r="F4" s="692"/>
      <c r="G4" s="692"/>
      <c r="H4" s="693"/>
    </row>
    <row r="5" spans="1:9" s="4" customFormat="1" ht="15" customHeight="1">
      <c r="A5" s="689" t="s">
        <v>48</v>
      </c>
      <c r="B5" s="692"/>
      <c r="C5" s="692"/>
      <c r="D5" s="692"/>
      <c r="E5" s="692"/>
      <c r="F5" s="692"/>
      <c r="G5" s="692"/>
      <c r="H5" s="693"/>
    </row>
    <row r="6" spans="1:9" s="4" customFormat="1" ht="51.75" customHeight="1">
      <c r="A6" s="742" t="s">
        <v>110</v>
      </c>
      <c r="B6" s="743"/>
      <c r="C6" s="743"/>
      <c r="D6" s="743"/>
      <c r="E6" s="743"/>
      <c r="F6" s="743"/>
      <c r="G6" s="743"/>
      <c r="H6" s="744"/>
    </row>
    <row r="7" spans="1:9" s="4" customFormat="1" ht="147" customHeight="1">
      <c r="A7" s="737" t="s">
        <v>111</v>
      </c>
      <c r="B7" s="738"/>
      <c r="C7" s="738"/>
      <c r="D7" s="738"/>
      <c r="E7" s="738"/>
      <c r="F7" s="738"/>
      <c r="G7" s="738"/>
      <c r="H7" s="739"/>
    </row>
    <row r="8" spans="1:9" s="4" customFormat="1" ht="17.25" customHeight="1">
      <c r="A8" s="737" t="s">
        <v>112</v>
      </c>
      <c r="B8" s="738"/>
      <c r="C8" s="738"/>
      <c r="D8" s="738"/>
      <c r="E8" s="738"/>
      <c r="F8" s="738"/>
      <c r="G8" s="738"/>
      <c r="H8" s="739"/>
    </row>
    <row r="9" spans="1:9" s="4" customFormat="1">
      <c r="A9" s="5"/>
      <c r="B9" s="6"/>
      <c r="C9" s="6"/>
      <c r="D9" s="6"/>
      <c r="E9" s="6"/>
      <c r="F9" s="5"/>
      <c r="G9" s="3"/>
    </row>
    <row r="10" spans="1:9" ht="55.2">
      <c r="A10" s="46" t="s">
        <v>93</v>
      </c>
      <c r="B10" s="46" t="s">
        <v>25</v>
      </c>
      <c r="C10" s="46" t="s">
        <v>94</v>
      </c>
      <c r="D10" s="46" t="s">
        <v>95</v>
      </c>
      <c r="E10" s="46" t="s">
        <v>113</v>
      </c>
      <c r="F10" s="46" t="s">
        <v>96</v>
      </c>
      <c r="G10" s="47" t="s">
        <v>54</v>
      </c>
      <c r="H10" s="47" t="s">
        <v>24</v>
      </c>
      <c r="I10" s="84" t="s">
        <v>202</v>
      </c>
    </row>
    <row r="11" spans="1:9">
      <c r="A11" s="102"/>
      <c r="B11" s="103"/>
      <c r="C11" s="103"/>
      <c r="D11" s="95"/>
      <c r="E11" s="95"/>
      <c r="F11" s="95"/>
      <c r="G11" s="95"/>
      <c r="H11" s="101"/>
      <c r="I11" s="90"/>
    </row>
    <row r="12" spans="1:9">
      <c r="A12" s="104"/>
      <c r="B12" s="105"/>
      <c r="C12" s="106"/>
      <c r="D12" s="95"/>
      <c r="E12" s="95"/>
      <c r="F12" s="95"/>
      <c r="G12" s="107"/>
      <c r="H12" s="101"/>
      <c r="I12" s="90"/>
    </row>
    <row r="13" spans="1:9">
      <c r="A13" s="104"/>
      <c r="B13" s="105"/>
      <c r="C13" s="106"/>
      <c r="D13" s="95"/>
      <c r="E13" s="95"/>
      <c r="F13" s="95"/>
      <c r="G13" s="107"/>
      <c r="H13" s="101"/>
      <c r="I13" s="90"/>
    </row>
    <row r="14" spans="1:9">
      <c r="A14" s="104"/>
      <c r="B14" s="105"/>
      <c r="C14" s="106"/>
      <c r="D14" s="106"/>
      <c r="E14" s="106"/>
      <c r="F14" s="106"/>
      <c r="G14" s="108"/>
      <c r="H14" s="109"/>
      <c r="I14" s="90"/>
    </row>
    <row r="15" spans="1:9">
      <c r="A15" s="104"/>
      <c r="B15" s="105"/>
      <c r="C15" s="106"/>
      <c r="D15" s="106"/>
      <c r="E15" s="106"/>
      <c r="F15" s="106"/>
      <c r="G15" s="108"/>
      <c r="H15" s="109"/>
      <c r="I15" s="90"/>
    </row>
    <row r="16" spans="1:9">
      <c r="A16" s="9" t="s">
        <v>2</v>
      </c>
      <c r="F16" s="7"/>
      <c r="G16" s="65"/>
      <c r="H16" s="61">
        <f>SUM(H11:H15)</f>
        <v>0</v>
      </c>
    </row>
    <row r="17" spans="1:8">
      <c r="F17" s="7"/>
      <c r="G17" s="7"/>
      <c r="H17" s="1"/>
    </row>
    <row r="18" spans="1:8" ht="15" customHeight="1">
      <c r="A18" s="732" t="s">
        <v>12</v>
      </c>
      <c r="B18" s="732"/>
      <c r="C18" s="732"/>
      <c r="D18" s="732"/>
      <c r="E18" s="732"/>
      <c r="F18" s="732"/>
      <c r="G18" s="732"/>
      <c r="H18" s="732"/>
    </row>
    <row r="19" spans="1:8">
      <c r="F19" s="7"/>
      <c r="G19" s="7"/>
      <c r="H19" s="1"/>
    </row>
  </sheetData>
  <mergeCells count="7">
    <mergeCell ref="A5:H5"/>
    <mergeCell ref="A7:H7"/>
    <mergeCell ref="A8:H8"/>
    <mergeCell ref="A18:H18"/>
    <mergeCell ref="A2:H2"/>
    <mergeCell ref="A4:H4"/>
    <mergeCell ref="A6:H6"/>
  </mergeCells>
  <phoneticPr fontId="22" type="noConversion"/>
  <pageMargins left="0.511811023622047" right="0.31496062992126" top="0.16" bottom="0" header="0" footer="0"/>
  <pageSetup paperSize="9" orientation="landscape" horizontalDpi="200" verticalDpi="200" r:id="rId1"/>
</worksheet>
</file>

<file path=xl/worksheets/sheet15.xml><?xml version="1.0" encoding="utf-8"?>
<worksheet xmlns="http://schemas.openxmlformats.org/spreadsheetml/2006/main" xmlns:r="http://schemas.openxmlformats.org/officeDocument/2006/relationships">
  <dimension ref="A2:I45"/>
  <sheetViews>
    <sheetView topLeftCell="A35" zoomScaleNormal="130" workbookViewId="0">
      <selection activeCell="I42" sqref="I42"/>
    </sheetView>
  </sheetViews>
  <sheetFormatPr defaultRowHeight="14.4"/>
  <cols>
    <col min="1" max="1" width="29.44140625" style="2" customWidth="1"/>
    <col min="2" max="2" width="11.6640625" style="7" customWidth="1"/>
    <col min="3" max="3" width="22.44140625" style="7" customWidth="1"/>
    <col min="4" max="4" width="23.88671875" style="7" customWidth="1"/>
    <col min="5" max="5" width="23.44140625" style="1" customWidth="1"/>
    <col min="6" max="6" width="12.33203125" customWidth="1"/>
    <col min="8" max="8" width="21.33203125" customWidth="1"/>
  </cols>
  <sheetData>
    <row r="2" spans="1:9" ht="15.75" customHeight="1">
      <c r="A2" s="684" t="s">
        <v>49</v>
      </c>
      <c r="B2" s="740"/>
      <c r="C2" s="740"/>
      <c r="D2" s="740"/>
      <c r="E2" s="740"/>
      <c r="F2" s="740"/>
      <c r="G2" s="741"/>
    </row>
    <row r="3" spans="1:9">
      <c r="A3" s="11"/>
      <c r="B3" s="11"/>
      <c r="C3" s="11"/>
      <c r="D3" s="11"/>
      <c r="E3" s="11"/>
    </row>
    <row r="4" spans="1:9" ht="15" customHeight="1">
      <c r="A4" s="689" t="s">
        <v>203</v>
      </c>
      <c r="B4" s="692"/>
      <c r="C4" s="692"/>
      <c r="D4" s="692"/>
      <c r="E4" s="692"/>
      <c r="F4" s="692"/>
      <c r="G4" s="693"/>
    </row>
    <row r="5" spans="1:9" ht="15" customHeight="1">
      <c r="A5" s="689" t="s">
        <v>50</v>
      </c>
      <c r="B5" s="692"/>
      <c r="C5" s="692"/>
      <c r="D5" s="692"/>
      <c r="E5" s="692"/>
      <c r="F5" s="692"/>
      <c r="G5" s="693"/>
    </row>
    <row r="6" spans="1:9" ht="15" customHeight="1">
      <c r="A6" s="745" t="s">
        <v>51</v>
      </c>
      <c r="B6" s="746"/>
      <c r="C6" s="746"/>
      <c r="D6" s="746"/>
      <c r="E6" s="746"/>
      <c r="F6" s="746"/>
      <c r="G6" s="747"/>
    </row>
    <row r="7" spans="1:9" ht="80.25" customHeight="1">
      <c r="A7" s="700" t="s">
        <v>117</v>
      </c>
      <c r="B7" s="701"/>
      <c r="C7" s="701"/>
      <c r="D7" s="701"/>
      <c r="E7" s="701"/>
      <c r="F7" s="701"/>
      <c r="G7" s="702"/>
    </row>
    <row r="8" spans="1:9">
      <c r="A8" s="5"/>
      <c r="B8" s="6"/>
      <c r="C8" s="6"/>
      <c r="D8" s="6"/>
      <c r="E8" s="5"/>
    </row>
    <row r="9" spans="1:9" ht="55.5" customHeight="1">
      <c r="A9" s="51" t="s">
        <v>22</v>
      </c>
      <c r="B9" s="48" t="s">
        <v>25</v>
      </c>
      <c r="C9" s="51" t="s">
        <v>114</v>
      </c>
      <c r="D9" s="75" t="s">
        <v>115</v>
      </c>
      <c r="E9" s="46" t="s">
        <v>116</v>
      </c>
      <c r="F9" s="51" t="s">
        <v>54</v>
      </c>
      <c r="G9" s="51" t="s">
        <v>7</v>
      </c>
      <c r="H9" s="84" t="s">
        <v>202</v>
      </c>
    </row>
    <row r="10" spans="1:9" ht="55.2">
      <c r="A10" s="115" t="s">
        <v>568</v>
      </c>
      <c r="B10" s="115" t="s">
        <v>214</v>
      </c>
      <c r="C10" s="115" t="s">
        <v>569</v>
      </c>
      <c r="D10" s="303" t="s">
        <v>570</v>
      </c>
      <c r="E10" s="181" t="s">
        <v>571</v>
      </c>
      <c r="F10" s="273">
        <v>50</v>
      </c>
      <c r="G10" s="115">
        <v>50</v>
      </c>
      <c r="H10" s="179" t="s">
        <v>357</v>
      </c>
    </row>
    <row r="11" spans="1:9" ht="27.6">
      <c r="A11" s="115" t="s">
        <v>1061</v>
      </c>
      <c r="B11" s="115" t="s">
        <v>214</v>
      </c>
      <c r="C11" s="115" t="s">
        <v>1139</v>
      </c>
      <c r="D11" s="303"/>
      <c r="E11" s="115" t="s">
        <v>1140</v>
      </c>
      <c r="F11" s="273">
        <v>400</v>
      </c>
      <c r="G11" s="117">
        <v>150</v>
      </c>
      <c r="H11" s="179" t="s">
        <v>1061</v>
      </c>
      <c r="I11" s="156"/>
    </row>
    <row r="12" spans="1:9" s="156" customFormat="1" ht="41.4">
      <c r="A12" s="91" t="s">
        <v>3288</v>
      </c>
      <c r="B12" s="91" t="s">
        <v>1414</v>
      </c>
      <c r="C12" s="91" t="s">
        <v>3289</v>
      </c>
      <c r="D12" s="91" t="s">
        <v>3290</v>
      </c>
      <c r="E12" s="91" t="s">
        <v>3291</v>
      </c>
      <c r="F12" s="91">
        <v>400</v>
      </c>
      <c r="G12" s="91">
        <v>150</v>
      </c>
      <c r="H12" s="91" t="s">
        <v>3292</v>
      </c>
    </row>
    <row r="13" spans="1:9" s="156" customFormat="1" ht="55.2">
      <c r="A13" s="91" t="s">
        <v>1457</v>
      </c>
      <c r="B13" s="91" t="s">
        <v>1414</v>
      </c>
      <c r="C13" s="91" t="s">
        <v>1421</v>
      </c>
      <c r="D13" s="91" t="s">
        <v>3293</v>
      </c>
      <c r="E13" s="91" t="s">
        <v>3294</v>
      </c>
      <c r="F13" s="91">
        <v>200</v>
      </c>
      <c r="G13" s="91">
        <v>50</v>
      </c>
      <c r="H13" s="91" t="s">
        <v>1457</v>
      </c>
    </row>
    <row r="14" spans="1:9" s="156" customFormat="1" ht="41.4">
      <c r="A14" s="91" t="s">
        <v>1457</v>
      </c>
      <c r="B14" s="91" t="s">
        <v>1414</v>
      </c>
      <c r="C14" s="91" t="s">
        <v>3295</v>
      </c>
      <c r="D14" s="91" t="s">
        <v>3296</v>
      </c>
      <c r="E14" s="91" t="s">
        <v>3297</v>
      </c>
      <c r="F14" s="91">
        <v>50</v>
      </c>
      <c r="G14" s="91">
        <v>0</v>
      </c>
      <c r="H14" s="91" t="s">
        <v>1457</v>
      </c>
    </row>
    <row r="15" spans="1:9" s="156" customFormat="1" ht="41.4">
      <c r="A15" s="91" t="s">
        <v>1457</v>
      </c>
      <c r="B15" s="91" t="s">
        <v>1414</v>
      </c>
      <c r="C15" s="91" t="s">
        <v>3298</v>
      </c>
      <c r="D15" s="91" t="s">
        <v>3299</v>
      </c>
      <c r="E15" s="91" t="s">
        <v>3300</v>
      </c>
      <c r="F15" s="91">
        <v>50</v>
      </c>
      <c r="G15" s="91">
        <v>50</v>
      </c>
      <c r="H15" s="91" t="s">
        <v>1457</v>
      </c>
    </row>
    <row r="16" spans="1:9" s="156" customFormat="1" ht="27.6">
      <c r="A16" s="91" t="s">
        <v>1457</v>
      </c>
      <c r="B16" s="91" t="s">
        <v>1414</v>
      </c>
      <c r="C16" s="91" t="s">
        <v>839</v>
      </c>
      <c r="D16" s="91" t="s">
        <v>3301</v>
      </c>
      <c r="E16" s="91" t="s">
        <v>3302</v>
      </c>
      <c r="F16" s="91">
        <v>50</v>
      </c>
      <c r="G16" s="91">
        <v>50</v>
      </c>
      <c r="H16" s="91" t="s">
        <v>1457</v>
      </c>
    </row>
    <row r="17" spans="1:8" s="156" customFormat="1" ht="41.4">
      <c r="A17" s="91" t="s">
        <v>1457</v>
      </c>
      <c r="B17" s="91" t="s">
        <v>1414</v>
      </c>
      <c r="C17" s="91" t="s">
        <v>3303</v>
      </c>
      <c r="D17" s="91" t="s">
        <v>3299</v>
      </c>
      <c r="E17" s="91" t="s">
        <v>3304</v>
      </c>
      <c r="F17" s="91">
        <v>50</v>
      </c>
      <c r="G17" s="91">
        <v>50</v>
      </c>
      <c r="H17" s="91" t="s">
        <v>1457</v>
      </c>
    </row>
    <row r="18" spans="1:8" s="156" customFormat="1" ht="69">
      <c r="A18" s="91" t="s">
        <v>1457</v>
      </c>
      <c r="B18" s="91" t="s">
        <v>1414</v>
      </c>
      <c r="C18" s="91" t="s">
        <v>3305</v>
      </c>
      <c r="D18" s="91" t="s">
        <v>3306</v>
      </c>
      <c r="E18" s="91" t="s">
        <v>3307</v>
      </c>
      <c r="F18" s="91">
        <v>50</v>
      </c>
      <c r="G18" s="91">
        <v>0</v>
      </c>
      <c r="H18" s="91" t="s">
        <v>1457</v>
      </c>
    </row>
    <row r="19" spans="1:8" s="156" customFormat="1" ht="55.2">
      <c r="A19" s="91" t="s">
        <v>1457</v>
      </c>
      <c r="B19" s="91" t="s">
        <v>1414</v>
      </c>
      <c r="C19" s="91" t="s">
        <v>3308</v>
      </c>
      <c r="D19" s="91" t="s">
        <v>3309</v>
      </c>
      <c r="E19" s="91" t="s">
        <v>3310</v>
      </c>
      <c r="F19" s="91">
        <v>50</v>
      </c>
      <c r="G19" s="91">
        <v>0</v>
      </c>
      <c r="H19" s="91" t="s">
        <v>1457</v>
      </c>
    </row>
    <row r="20" spans="1:8" s="156" customFormat="1" ht="41.4">
      <c r="A20" s="91" t="s">
        <v>1386</v>
      </c>
      <c r="B20" s="91" t="s">
        <v>1414</v>
      </c>
      <c r="C20" s="91" t="s">
        <v>3311</v>
      </c>
      <c r="D20" s="91" t="s">
        <v>3312</v>
      </c>
      <c r="E20" s="91" t="s">
        <v>3313</v>
      </c>
      <c r="F20" s="91">
        <v>50</v>
      </c>
      <c r="G20" s="91">
        <v>50</v>
      </c>
      <c r="H20" s="91" t="s">
        <v>1386</v>
      </c>
    </row>
    <row r="21" spans="1:8" s="156" customFormat="1" ht="27.6">
      <c r="A21" s="91" t="s">
        <v>2825</v>
      </c>
      <c r="B21" s="91" t="s">
        <v>1414</v>
      </c>
      <c r="C21" s="91" t="s">
        <v>3314</v>
      </c>
      <c r="D21" s="91" t="s">
        <v>3315</v>
      </c>
      <c r="E21" s="91" t="s">
        <v>3316</v>
      </c>
      <c r="F21" s="91">
        <v>50</v>
      </c>
      <c r="G21" s="91">
        <v>50</v>
      </c>
      <c r="H21" s="91" t="s">
        <v>1386</v>
      </c>
    </row>
    <row r="22" spans="1:8" s="156" customFormat="1" ht="55.2">
      <c r="A22" s="91" t="s">
        <v>878</v>
      </c>
      <c r="B22" s="91" t="s">
        <v>1414</v>
      </c>
      <c r="C22" s="91" t="s">
        <v>3317</v>
      </c>
      <c r="D22" s="91" t="s">
        <v>3318</v>
      </c>
      <c r="E22" s="91" t="s">
        <v>3319</v>
      </c>
      <c r="F22" s="91">
        <v>50</v>
      </c>
      <c r="G22" s="91">
        <v>50</v>
      </c>
      <c r="H22" s="91" t="s">
        <v>878</v>
      </c>
    </row>
    <row r="23" spans="1:8" s="156" customFormat="1" ht="27.6">
      <c r="A23" s="91" t="s">
        <v>2274</v>
      </c>
      <c r="B23" s="91" t="s">
        <v>1414</v>
      </c>
      <c r="C23" s="91" t="s">
        <v>2112</v>
      </c>
      <c r="D23" s="91" t="s">
        <v>3320</v>
      </c>
      <c r="E23" s="91" t="s">
        <v>3313</v>
      </c>
      <c r="F23" s="91">
        <v>50</v>
      </c>
      <c r="G23" s="91">
        <v>50</v>
      </c>
      <c r="H23" s="91" t="s">
        <v>2274</v>
      </c>
    </row>
    <row r="24" spans="1:8" s="156" customFormat="1" ht="55.2">
      <c r="A24" s="91" t="s">
        <v>3321</v>
      </c>
      <c r="B24" s="91" t="s">
        <v>3322</v>
      </c>
      <c r="C24" s="91" t="s">
        <v>3323</v>
      </c>
      <c r="D24" s="91" t="s">
        <v>3324</v>
      </c>
      <c r="E24" s="91" t="s">
        <v>3325</v>
      </c>
      <c r="F24" s="91">
        <v>50</v>
      </c>
      <c r="G24" s="91">
        <v>50</v>
      </c>
      <c r="H24" s="91" t="s">
        <v>3321</v>
      </c>
    </row>
    <row r="25" spans="1:8" s="156" customFormat="1" ht="55.2">
      <c r="A25" s="91" t="s">
        <v>3321</v>
      </c>
      <c r="B25" s="91" t="s">
        <v>3322</v>
      </c>
      <c r="C25" s="91" t="s">
        <v>3326</v>
      </c>
      <c r="D25" s="91" t="s">
        <v>3327</v>
      </c>
      <c r="E25" s="91" t="s">
        <v>577</v>
      </c>
      <c r="F25" s="91">
        <v>400</v>
      </c>
      <c r="G25" s="91">
        <v>100</v>
      </c>
      <c r="H25" s="91" t="s">
        <v>3321</v>
      </c>
    </row>
    <row r="26" spans="1:8" s="156" customFormat="1" ht="55.2">
      <c r="A26" s="91" t="s">
        <v>3321</v>
      </c>
      <c r="B26" s="91" t="s">
        <v>3322</v>
      </c>
      <c r="C26" s="91" t="s">
        <v>569</v>
      </c>
      <c r="D26" s="91" t="s">
        <v>3328</v>
      </c>
      <c r="E26" s="91" t="s">
        <v>571</v>
      </c>
      <c r="F26" s="91">
        <v>50</v>
      </c>
      <c r="G26" s="91">
        <v>50</v>
      </c>
      <c r="H26" s="91" t="s">
        <v>3321</v>
      </c>
    </row>
    <row r="27" spans="1:8" s="156" customFormat="1" ht="409.6">
      <c r="A27" s="91" t="s">
        <v>3329</v>
      </c>
      <c r="B27" s="91" t="s">
        <v>1414</v>
      </c>
      <c r="C27" s="91" t="s">
        <v>3330</v>
      </c>
      <c r="D27" s="91" t="s">
        <v>3331</v>
      </c>
      <c r="E27" s="91" t="s">
        <v>3332</v>
      </c>
      <c r="F27" s="91">
        <v>50</v>
      </c>
      <c r="G27" s="91">
        <v>50</v>
      </c>
      <c r="H27" s="91" t="s">
        <v>3329</v>
      </c>
    </row>
    <row r="28" spans="1:8" s="156" customFormat="1" ht="55.2">
      <c r="A28" s="91" t="s">
        <v>3329</v>
      </c>
      <c r="B28" s="91" t="s">
        <v>1414</v>
      </c>
      <c r="C28" s="91" t="s">
        <v>3333</v>
      </c>
      <c r="D28" s="91" t="s">
        <v>3334</v>
      </c>
      <c r="E28" s="91" t="s">
        <v>3335</v>
      </c>
      <c r="F28" s="91">
        <v>50</v>
      </c>
      <c r="G28" s="91">
        <v>50</v>
      </c>
      <c r="H28" s="91" t="s">
        <v>3329</v>
      </c>
    </row>
    <row r="29" spans="1:8" s="156" customFormat="1" ht="165.6">
      <c r="A29" s="91" t="s">
        <v>3329</v>
      </c>
      <c r="B29" s="91" t="s">
        <v>1414</v>
      </c>
      <c r="C29" s="91" t="s">
        <v>3336</v>
      </c>
      <c r="D29" s="91" t="s">
        <v>3337</v>
      </c>
      <c r="E29" s="91" t="s">
        <v>3338</v>
      </c>
      <c r="F29" s="91">
        <v>50</v>
      </c>
      <c r="G29" s="91">
        <v>50</v>
      </c>
      <c r="H29" s="91" t="s">
        <v>3329</v>
      </c>
    </row>
    <row r="30" spans="1:8" s="156" customFormat="1" ht="110.4">
      <c r="A30" s="91" t="s">
        <v>3329</v>
      </c>
      <c r="B30" s="91" t="s">
        <v>1414</v>
      </c>
      <c r="C30" s="91" t="s">
        <v>847</v>
      </c>
      <c r="D30" s="91" t="s">
        <v>3339</v>
      </c>
      <c r="E30" s="91" t="s">
        <v>3340</v>
      </c>
      <c r="F30" s="91">
        <v>50</v>
      </c>
      <c r="G30" s="91">
        <v>50</v>
      </c>
      <c r="H30" s="91" t="s">
        <v>3329</v>
      </c>
    </row>
    <row r="31" spans="1:8" s="156" customFormat="1" ht="28.8">
      <c r="A31" s="115" t="s">
        <v>4534</v>
      </c>
      <c r="B31" s="115" t="s">
        <v>3786</v>
      </c>
      <c r="C31" s="116" t="s">
        <v>4535</v>
      </c>
      <c r="D31" s="303" t="s">
        <v>4536</v>
      </c>
      <c r="E31" s="181" t="s">
        <v>4537</v>
      </c>
      <c r="F31" s="273">
        <v>50</v>
      </c>
      <c r="G31" s="113">
        <v>50</v>
      </c>
      <c r="H31" s="538" t="s">
        <v>3767</v>
      </c>
    </row>
    <row r="32" spans="1:8" s="156" customFormat="1" ht="110.4">
      <c r="A32" s="115" t="s">
        <v>3800</v>
      </c>
      <c r="B32" s="115" t="s">
        <v>3786</v>
      </c>
      <c r="C32" s="115" t="s">
        <v>4538</v>
      </c>
      <c r="D32" s="303" t="s">
        <v>4539</v>
      </c>
      <c r="E32" s="115" t="s">
        <v>4540</v>
      </c>
      <c r="F32" s="273">
        <v>50</v>
      </c>
      <c r="G32" s="113">
        <v>50</v>
      </c>
      <c r="H32" s="538" t="s">
        <v>3753</v>
      </c>
    </row>
    <row r="33" spans="1:8" s="156" customFormat="1" ht="55.2">
      <c r="A33" s="115" t="s">
        <v>3800</v>
      </c>
      <c r="B33" s="115" t="s">
        <v>3786</v>
      </c>
      <c r="C33" s="115" t="s">
        <v>4541</v>
      </c>
      <c r="D33" s="303" t="s">
        <v>4542</v>
      </c>
      <c r="E33" s="184" t="s">
        <v>4543</v>
      </c>
      <c r="F33" s="113">
        <v>50</v>
      </c>
      <c r="G33" s="113">
        <v>50</v>
      </c>
      <c r="H33" s="538" t="s">
        <v>3753</v>
      </c>
    </row>
    <row r="34" spans="1:8" s="156" customFormat="1" ht="72">
      <c r="A34" s="246" t="s">
        <v>4544</v>
      </c>
      <c r="B34" s="246" t="s">
        <v>3786</v>
      </c>
      <c r="C34" s="246" t="s">
        <v>569</v>
      </c>
      <c r="D34" s="563" t="s">
        <v>3328</v>
      </c>
      <c r="E34" s="601" t="s">
        <v>4545</v>
      </c>
      <c r="F34" s="279">
        <v>50</v>
      </c>
      <c r="G34" s="278">
        <v>50</v>
      </c>
      <c r="H34" s="538" t="s">
        <v>3754</v>
      </c>
    </row>
    <row r="35" spans="1:8" s="156" customFormat="1" ht="41.4">
      <c r="A35" s="246" t="s">
        <v>4546</v>
      </c>
      <c r="B35" s="278" t="s">
        <v>3786</v>
      </c>
      <c r="C35" s="306" t="s">
        <v>3833</v>
      </c>
      <c r="D35" s="546" t="s">
        <v>4547</v>
      </c>
      <c r="E35" s="602" t="s">
        <v>4548</v>
      </c>
      <c r="F35" s="599">
        <v>100</v>
      </c>
      <c r="G35" s="578">
        <v>100</v>
      </c>
      <c r="H35" s="538" t="s">
        <v>3757</v>
      </c>
    </row>
    <row r="36" spans="1:8" s="156" customFormat="1" ht="86.4">
      <c r="A36" s="246" t="s">
        <v>4546</v>
      </c>
      <c r="B36" s="278" t="s">
        <v>3786</v>
      </c>
      <c r="C36" s="422" t="s">
        <v>4549</v>
      </c>
      <c r="D36" s="422" t="s">
        <v>4550</v>
      </c>
      <c r="E36" s="602" t="s">
        <v>4551</v>
      </c>
      <c r="F36" s="599">
        <v>50</v>
      </c>
      <c r="G36" s="578">
        <v>50</v>
      </c>
      <c r="H36" s="538" t="s">
        <v>3757</v>
      </c>
    </row>
    <row r="37" spans="1:8" s="156" customFormat="1" ht="43.2">
      <c r="A37" s="246" t="s">
        <v>4546</v>
      </c>
      <c r="B37" s="278" t="s">
        <v>3786</v>
      </c>
      <c r="C37" s="422" t="s">
        <v>4552</v>
      </c>
      <c r="D37" s="422" t="s">
        <v>4553</v>
      </c>
      <c r="E37" s="307" t="s">
        <v>4554</v>
      </c>
      <c r="F37" s="599">
        <v>50</v>
      </c>
      <c r="G37" s="578">
        <v>50</v>
      </c>
      <c r="H37" s="538" t="s">
        <v>3757</v>
      </c>
    </row>
    <row r="38" spans="1:8" s="156" customFormat="1" ht="43.2">
      <c r="A38" s="246" t="s">
        <v>4546</v>
      </c>
      <c r="B38" s="278" t="s">
        <v>3786</v>
      </c>
      <c r="C38" s="246" t="s">
        <v>4555</v>
      </c>
      <c r="D38" s="422" t="s">
        <v>4556</v>
      </c>
      <c r="E38" s="307" t="s">
        <v>4557</v>
      </c>
      <c r="F38" s="599">
        <v>50</v>
      </c>
      <c r="G38" s="578"/>
      <c r="H38" s="538" t="s">
        <v>3757</v>
      </c>
    </row>
    <row r="39" spans="1:8" s="156" customFormat="1" ht="28.8">
      <c r="A39" s="246" t="s">
        <v>3822</v>
      </c>
      <c r="B39" s="278" t="s">
        <v>3786</v>
      </c>
      <c r="C39" s="306" t="s">
        <v>3833</v>
      </c>
      <c r="D39" s="602" t="s">
        <v>4558</v>
      </c>
      <c r="E39" s="602" t="s">
        <v>4548</v>
      </c>
      <c r="F39" s="599">
        <v>100</v>
      </c>
      <c r="G39" s="578">
        <v>100</v>
      </c>
      <c r="H39" s="538" t="s">
        <v>3768</v>
      </c>
    </row>
    <row r="40" spans="1:8" s="156" customFormat="1" ht="28.8">
      <c r="A40" s="246" t="s">
        <v>3822</v>
      </c>
      <c r="B40" s="278" t="s">
        <v>3786</v>
      </c>
      <c r="C40" s="246" t="s">
        <v>4559</v>
      </c>
      <c r="D40" s="603" t="s">
        <v>4560</v>
      </c>
      <c r="E40" s="603" t="s">
        <v>4537</v>
      </c>
      <c r="F40" s="278">
        <v>50</v>
      </c>
      <c r="G40" s="578">
        <v>50</v>
      </c>
      <c r="H40" s="538" t="s">
        <v>3768</v>
      </c>
    </row>
    <row r="41" spans="1:8" s="156" customFormat="1" ht="82.8">
      <c r="A41" s="604" t="s">
        <v>4561</v>
      </c>
      <c r="B41" s="605" t="s">
        <v>3786</v>
      </c>
      <c r="C41" s="605" t="s">
        <v>4562</v>
      </c>
      <c r="D41" s="431" t="s">
        <v>4563</v>
      </c>
      <c r="E41" s="433" t="s">
        <v>4564</v>
      </c>
      <c r="F41" s="431">
        <v>400</v>
      </c>
      <c r="G41" s="431">
        <v>200</v>
      </c>
      <c r="H41" s="538" t="s">
        <v>3769</v>
      </c>
    </row>
    <row r="42" spans="1:8" ht="82.8">
      <c r="A42" s="604" t="s">
        <v>4565</v>
      </c>
      <c r="B42" s="605" t="s">
        <v>3786</v>
      </c>
      <c r="C42" s="605" t="s">
        <v>4562</v>
      </c>
      <c r="D42" s="431" t="s">
        <v>4563</v>
      </c>
      <c r="E42" s="433" t="s">
        <v>4564</v>
      </c>
      <c r="F42" s="431">
        <v>400</v>
      </c>
      <c r="G42" s="431">
        <v>200</v>
      </c>
      <c r="H42" s="538" t="s">
        <v>3751</v>
      </c>
    </row>
    <row r="43" spans="1:8">
      <c r="A43" s="9" t="s">
        <v>2</v>
      </c>
      <c r="E43" s="7"/>
      <c r="F43" s="65"/>
      <c r="G43" s="61">
        <f>SUM(G10:G42)</f>
        <v>2100</v>
      </c>
    </row>
    <row r="44" spans="1:8">
      <c r="E44" s="7"/>
      <c r="F44" s="7"/>
      <c r="G44" s="1"/>
    </row>
    <row r="45" spans="1:8">
      <c r="A45" s="732" t="s">
        <v>12</v>
      </c>
      <c r="B45" s="732"/>
      <c r="C45" s="732"/>
      <c r="D45" s="732"/>
      <c r="E45" s="732"/>
      <c r="F45" s="732"/>
      <c r="G45" s="732"/>
    </row>
  </sheetData>
  <mergeCells count="6">
    <mergeCell ref="A7:G7"/>
    <mergeCell ref="A45:G45"/>
    <mergeCell ref="A2:G2"/>
    <mergeCell ref="A4:G4"/>
    <mergeCell ref="A5:G5"/>
    <mergeCell ref="A6:G6"/>
  </mergeCells>
  <phoneticPr fontId="22" type="noConversion"/>
  <hyperlinks>
    <hyperlink ref="E20" r:id="rId1"/>
    <hyperlink ref="E22" r:id="rId2"/>
    <hyperlink ref="E24" r:id="rId3"/>
    <hyperlink ref="E26" r:id="rId4"/>
    <hyperlink ref="E28" r:id="rId5"/>
    <hyperlink ref="E29" r:id="rId6"/>
    <hyperlink ref="E30" r:id="rId7"/>
    <hyperlink ref="E27" r:id="rId8"/>
    <hyperlink ref="E31" r:id="rId9"/>
    <hyperlink ref="E33" r:id="rId10"/>
    <hyperlink ref="E34" r:id="rId11" display="http://jeeeccs.net/index.php/journal/about"/>
    <hyperlink ref="E35" r:id="rId12"/>
    <hyperlink ref="E36" r:id="rId13"/>
    <hyperlink ref="E38" r:id="rId14"/>
    <hyperlink ref="E37" r:id="rId15"/>
    <hyperlink ref="E39" r:id="rId16"/>
    <hyperlink ref="E40" r:id="rId17"/>
    <hyperlink ref="E41" r:id="rId18"/>
    <hyperlink ref="E42" r:id="rId19"/>
  </hyperlinks>
  <pageMargins left="0.511811023622047" right="0.31496062992126" top="0.16" bottom="0" header="0" footer="0"/>
  <pageSetup paperSize="9" orientation="landscape" horizontalDpi="200" verticalDpi="200" r:id="rId20"/>
</worksheet>
</file>

<file path=xl/worksheets/sheet16.xml><?xml version="1.0" encoding="utf-8"?>
<worksheet xmlns="http://schemas.openxmlformats.org/spreadsheetml/2006/main" xmlns:r="http://schemas.openxmlformats.org/officeDocument/2006/relationships">
  <dimension ref="A2:I149"/>
  <sheetViews>
    <sheetView topLeftCell="A139" zoomScaleNormal="130" workbookViewId="0">
      <selection activeCell="K142" sqref="K142"/>
    </sheetView>
  </sheetViews>
  <sheetFormatPr defaultRowHeight="14.4"/>
  <cols>
    <col min="1" max="1" width="23.6640625" style="2" customWidth="1"/>
    <col min="2" max="2" width="10.88671875" style="2" customWidth="1"/>
    <col min="3" max="3" width="30" style="7" customWidth="1"/>
    <col min="4" max="4" width="22.6640625" style="7" customWidth="1"/>
    <col min="5" max="5" width="17.6640625" style="7" customWidth="1"/>
    <col min="6" max="6" width="16.109375" style="7" customWidth="1"/>
    <col min="7" max="7" width="13.6640625" style="1" customWidth="1"/>
    <col min="8" max="8" width="20.88671875" customWidth="1"/>
  </cols>
  <sheetData>
    <row r="2" spans="1:9" s="4" customFormat="1" ht="15.6">
      <c r="A2" s="684" t="s">
        <v>121</v>
      </c>
      <c r="B2" s="748"/>
      <c r="C2" s="748"/>
      <c r="D2" s="748"/>
      <c r="E2" s="748"/>
      <c r="F2" s="748"/>
      <c r="G2" s="749"/>
    </row>
    <row r="3" spans="1:9" s="4" customFormat="1" ht="15.6">
      <c r="A3" s="13"/>
      <c r="B3" s="13"/>
      <c r="C3" s="13"/>
      <c r="D3" s="13"/>
      <c r="E3" s="13"/>
      <c r="F3" s="13"/>
      <c r="G3" s="13"/>
    </row>
    <row r="4" spans="1:9" s="4" customFormat="1">
      <c r="A4" s="696" t="s">
        <v>52</v>
      </c>
      <c r="B4" s="696"/>
      <c r="C4" s="696"/>
      <c r="D4" s="696"/>
      <c r="E4" s="696"/>
      <c r="F4" s="696"/>
      <c r="G4" s="696"/>
    </row>
    <row r="5" spans="1:9" s="4" customFormat="1">
      <c r="A5" s="696" t="s">
        <v>119</v>
      </c>
      <c r="B5" s="696"/>
      <c r="C5" s="696"/>
      <c r="D5" s="696"/>
      <c r="E5" s="696"/>
      <c r="F5" s="696"/>
      <c r="G5" s="696"/>
    </row>
    <row r="6" spans="1:9" s="4" customFormat="1" ht="80.25" customHeight="1">
      <c r="A6" s="700" t="s">
        <v>122</v>
      </c>
      <c r="B6" s="701"/>
      <c r="C6" s="701"/>
      <c r="D6" s="701"/>
      <c r="E6" s="701"/>
      <c r="F6" s="701"/>
      <c r="G6" s="702"/>
    </row>
    <row r="7" spans="1:9" s="4" customFormat="1" ht="53.25" customHeight="1">
      <c r="A7" s="750" t="s">
        <v>123</v>
      </c>
      <c r="B7" s="701"/>
      <c r="C7" s="701"/>
      <c r="D7" s="701"/>
      <c r="E7" s="701"/>
      <c r="F7" s="701"/>
      <c r="G7" s="702"/>
    </row>
    <row r="8" spans="1:9" s="4" customFormat="1">
      <c r="A8" s="5"/>
      <c r="B8" s="5"/>
      <c r="C8" s="6"/>
      <c r="D8" s="6"/>
      <c r="E8" s="6"/>
      <c r="F8" s="6"/>
      <c r="G8" s="5"/>
    </row>
    <row r="9" spans="1:9" s="4" customFormat="1" ht="27.6">
      <c r="A9" s="49" t="s">
        <v>22</v>
      </c>
      <c r="B9" s="48" t="s">
        <v>25</v>
      </c>
      <c r="C9" s="53" t="s">
        <v>120</v>
      </c>
      <c r="D9" s="53" t="s">
        <v>124</v>
      </c>
      <c r="E9" s="53" t="s">
        <v>125</v>
      </c>
      <c r="F9" s="53" t="s">
        <v>54</v>
      </c>
      <c r="G9" s="53" t="s">
        <v>24</v>
      </c>
      <c r="H9" s="84" t="s">
        <v>202</v>
      </c>
    </row>
    <row r="10" spans="1:9" ht="110.4">
      <c r="A10" s="115" t="s">
        <v>213</v>
      </c>
      <c r="B10" s="113" t="s">
        <v>214</v>
      </c>
      <c r="C10" s="115" t="s">
        <v>222</v>
      </c>
      <c r="D10" s="184" t="s">
        <v>224</v>
      </c>
      <c r="E10" s="365">
        <v>42948</v>
      </c>
      <c r="F10" s="111">
        <v>25</v>
      </c>
      <c r="G10" s="117">
        <v>25</v>
      </c>
      <c r="H10" s="179" t="s">
        <v>213</v>
      </c>
    </row>
    <row r="11" spans="1:9" ht="110.4">
      <c r="A11" s="115" t="s">
        <v>213</v>
      </c>
      <c r="B11" s="113" t="s">
        <v>214</v>
      </c>
      <c r="C11" s="115" t="s">
        <v>223</v>
      </c>
      <c r="D11" s="184" t="s">
        <v>225</v>
      </c>
      <c r="E11" s="128" t="s">
        <v>771</v>
      </c>
      <c r="F11" s="111">
        <v>25</v>
      </c>
      <c r="G11" s="117">
        <v>25</v>
      </c>
      <c r="H11" s="179" t="s">
        <v>213</v>
      </c>
    </row>
    <row r="12" spans="1:9" ht="96.6">
      <c r="A12" s="115" t="s">
        <v>338</v>
      </c>
      <c r="B12" s="113" t="s">
        <v>214</v>
      </c>
      <c r="C12" s="116" t="s">
        <v>339</v>
      </c>
      <c r="D12" s="116" t="s">
        <v>340</v>
      </c>
      <c r="E12" s="113" t="s">
        <v>341</v>
      </c>
      <c r="F12" s="111">
        <v>25</v>
      </c>
      <c r="G12" s="308">
        <v>25</v>
      </c>
      <c r="H12" s="179" t="s">
        <v>226</v>
      </c>
      <c r="I12" s="156"/>
    </row>
    <row r="13" spans="1:9" ht="41.4">
      <c r="A13" s="115" t="s">
        <v>338</v>
      </c>
      <c r="B13" s="113" t="s">
        <v>214</v>
      </c>
      <c r="C13" s="115" t="s">
        <v>342</v>
      </c>
      <c r="D13" s="115" t="s">
        <v>343</v>
      </c>
      <c r="E13" s="128" t="s">
        <v>575</v>
      </c>
      <c r="F13" s="197">
        <v>25</v>
      </c>
      <c r="G13" s="308">
        <v>25</v>
      </c>
      <c r="H13" s="179" t="s">
        <v>226</v>
      </c>
    </row>
    <row r="14" spans="1:9" ht="27.6">
      <c r="A14" s="115" t="s">
        <v>338</v>
      </c>
      <c r="B14" s="113" t="s">
        <v>214</v>
      </c>
      <c r="C14" s="116" t="s">
        <v>344</v>
      </c>
      <c r="D14" s="309" t="s">
        <v>345</v>
      </c>
      <c r="E14" s="128" t="s">
        <v>575</v>
      </c>
      <c r="F14" s="197">
        <v>25</v>
      </c>
      <c r="G14" s="308">
        <v>25</v>
      </c>
      <c r="H14" s="179" t="s">
        <v>226</v>
      </c>
    </row>
    <row r="15" spans="1:9" ht="55.2">
      <c r="A15" s="115" t="s">
        <v>431</v>
      </c>
      <c r="B15" s="113" t="s">
        <v>214</v>
      </c>
      <c r="C15" s="116" t="s">
        <v>432</v>
      </c>
      <c r="D15" s="310" t="s">
        <v>343</v>
      </c>
      <c r="E15" s="113">
        <v>2.2017000000000002</v>
      </c>
      <c r="F15" s="111">
        <v>25</v>
      </c>
      <c r="G15" s="239">
        <v>25</v>
      </c>
      <c r="H15" s="179" t="s">
        <v>356</v>
      </c>
    </row>
    <row r="16" spans="1:9" ht="69">
      <c r="A16" s="115" t="s">
        <v>431</v>
      </c>
      <c r="B16" s="115" t="s">
        <v>214</v>
      </c>
      <c r="C16" s="115" t="s">
        <v>433</v>
      </c>
      <c r="D16" s="181" t="s">
        <v>434</v>
      </c>
      <c r="E16" s="113">
        <v>2.2017000000000002</v>
      </c>
      <c r="F16" s="112">
        <v>25</v>
      </c>
      <c r="G16" s="239">
        <v>25</v>
      </c>
      <c r="H16" s="179" t="s">
        <v>356</v>
      </c>
    </row>
    <row r="17" spans="1:9" ht="55.2">
      <c r="A17" s="115" t="s">
        <v>431</v>
      </c>
      <c r="B17" s="116" t="s">
        <v>214</v>
      </c>
      <c r="C17" s="116" t="s">
        <v>435</v>
      </c>
      <c r="D17" s="184" t="s">
        <v>345</v>
      </c>
      <c r="E17" s="113">
        <v>6.2016999999999998</v>
      </c>
      <c r="F17" s="112">
        <v>25</v>
      </c>
      <c r="G17" s="239">
        <v>25</v>
      </c>
      <c r="H17" s="179" t="s">
        <v>356</v>
      </c>
    </row>
    <row r="18" spans="1:9" ht="41.4">
      <c r="A18" s="115" t="s">
        <v>431</v>
      </c>
      <c r="B18" s="113" t="s">
        <v>214</v>
      </c>
      <c r="C18" s="116" t="s">
        <v>436</v>
      </c>
      <c r="D18" s="310" t="s">
        <v>247</v>
      </c>
      <c r="E18" s="113">
        <v>6.2016999999999998</v>
      </c>
      <c r="F18" s="112">
        <v>25</v>
      </c>
      <c r="G18" s="239">
        <v>25</v>
      </c>
      <c r="H18" s="179" t="s">
        <v>356</v>
      </c>
      <c r="I18" s="156"/>
    </row>
    <row r="19" spans="1:9" ht="82.8">
      <c r="A19" s="115" t="s">
        <v>568</v>
      </c>
      <c r="B19" s="113" t="s">
        <v>214</v>
      </c>
      <c r="C19" s="116" t="s">
        <v>572</v>
      </c>
      <c r="D19" s="310" t="s">
        <v>573</v>
      </c>
      <c r="E19" s="311">
        <v>42785</v>
      </c>
      <c r="F19" s="111">
        <v>50</v>
      </c>
      <c r="G19" s="239">
        <v>50</v>
      </c>
      <c r="H19" s="179" t="s">
        <v>357</v>
      </c>
    </row>
    <row r="20" spans="1:9" ht="55.2">
      <c r="A20" s="115" t="s">
        <v>568</v>
      </c>
      <c r="B20" s="113" t="s">
        <v>214</v>
      </c>
      <c r="C20" s="116" t="s">
        <v>574</v>
      </c>
      <c r="D20" s="310" t="s">
        <v>343</v>
      </c>
      <c r="E20" s="122" t="s">
        <v>575</v>
      </c>
      <c r="F20" s="112">
        <v>25</v>
      </c>
      <c r="G20" s="239">
        <v>25</v>
      </c>
      <c r="H20" s="179" t="s">
        <v>357</v>
      </c>
    </row>
    <row r="21" spans="1:9" ht="28.8">
      <c r="A21" s="115" t="s">
        <v>568</v>
      </c>
      <c r="B21" s="113" t="s">
        <v>214</v>
      </c>
      <c r="C21" s="116" t="s">
        <v>576</v>
      </c>
      <c r="D21" s="310" t="s">
        <v>577</v>
      </c>
      <c r="E21" s="122" t="s">
        <v>578</v>
      </c>
      <c r="F21" s="112">
        <v>25</v>
      </c>
      <c r="G21" s="239">
        <v>25</v>
      </c>
      <c r="H21" s="179" t="s">
        <v>357</v>
      </c>
    </row>
    <row r="22" spans="1:9" ht="27.6">
      <c r="A22" s="115" t="s">
        <v>568</v>
      </c>
      <c r="B22" s="113" t="s">
        <v>214</v>
      </c>
      <c r="C22" s="116" t="s">
        <v>579</v>
      </c>
      <c r="D22" s="310" t="s">
        <v>580</v>
      </c>
      <c r="E22" s="122" t="s">
        <v>581</v>
      </c>
      <c r="F22" s="112">
        <v>25</v>
      </c>
      <c r="G22" s="112">
        <v>25</v>
      </c>
      <c r="H22" s="179" t="s">
        <v>357</v>
      </c>
    </row>
    <row r="23" spans="1:9" ht="55.2">
      <c r="A23" s="115" t="s">
        <v>636</v>
      </c>
      <c r="B23" s="225" t="s">
        <v>214</v>
      </c>
      <c r="C23" s="116" t="s">
        <v>637</v>
      </c>
      <c r="D23" s="116" t="s">
        <v>343</v>
      </c>
      <c r="E23" s="113" t="s">
        <v>638</v>
      </c>
      <c r="F23" s="111">
        <v>25</v>
      </c>
      <c r="G23" s="239">
        <v>25</v>
      </c>
      <c r="H23" s="179" t="s">
        <v>617</v>
      </c>
    </row>
    <row r="24" spans="1:9" ht="110.4">
      <c r="A24" s="115" t="s">
        <v>636</v>
      </c>
      <c r="B24" s="225" t="s">
        <v>214</v>
      </c>
      <c r="C24" s="312" t="s">
        <v>639</v>
      </c>
      <c r="D24" s="116" t="s">
        <v>640</v>
      </c>
      <c r="E24" s="113" t="s">
        <v>641</v>
      </c>
      <c r="F24" s="112">
        <v>25</v>
      </c>
      <c r="G24" s="239">
        <v>25</v>
      </c>
      <c r="H24" s="179" t="s">
        <v>617</v>
      </c>
    </row>
    <row r="25" spans="1:9" ht="55.2">
      <c r="A25" s="115" t="s">
        <v>618</v>
      </c>
      <c r="B25" s="113" t="s">
        <v>214</v>
      </c>
      <c r="C25" s="116" t="s">
        <v>677</v>
      </c>
      <c r="D25" s="116" t="s">
        <v>678</v>
      </c>
      <c r="E25" s="113" t="s">
        <v>679</v>
      </c>
      <c r="F25" s="112">
        <v>50</v>
      </c>
      <c r="G25" s="239">
        <v>50</v>
      </c>
      <c r="H25" s="179" t="s">
        <v>618</v>
      </c>
    </row>
    <row r="26" spans="1:9" ht="41.4">
      <c r="A26" s="115" t="s">
        <v>618</v>
      </c>
      <c r="B26" s="113" t="s">
        <v>214</v>
      </c>
      <c r="C26" s="115" t="s">
        <v>342</v>
      </c>
      <c r="D26" s="115" t="s">
        <v>343</v>
      </c>
      <c r="E26" s="128" t="s">
        <v>575</v>
      </c>
      <c r="F26" s="197">
        <v>25</v>
      </c>
      <c r="G26" s="308">
        <v>25</v>
      </c>
      <c r="H26" s="179" t="s">
        <v>618</v>
      </c>
    </row>
    <row r="27" spans="1:9" ht="27.6">
      <c r="A27" s="115" t="s">
        <v>618</v>
      </c>
      <c r="B27" s="113" t="s">
        <v>214</v>
      </c>
      <c r="C27" s="115" t="s">
        <v>680</v>
      </c>
      <c r="D27" s="116" t="s">
        <v>665</v>
      </c>
      <c r="E27" s="113" t="s">
        <v>681</v>
      </c>
      <c r="F27" s="112">
        <v>25</v>
      </c>
      <c r="G27" s="308">
        <v>25</v>
      </c>
      <c r="H27" s="179" t="s">
        <v>618</v>
      </c>
    </row>
    <row r="28" spans="1:9" ht="27.6">
      <c r="A28" s="115" t="s">
        <v>703</v>
      </c>
      <c r="B28" s="113" t="s">
        <v>214</v>
      </c>
      <c r="C28" s="186" t="s">
        <v>704</v>
      </c>
      <c r="D28" s="116" t="s">
        <v>705</v>
      </c>
      <c r="E28" s="113" t="s">
        <v>706</v>
      </c>
      <c r="F28" s="111">
        <v>25</v>
      </c>
      <c r="G28" s="239">
        <v>25</v>
      </c>
      <c r="H28" s="179" t="s">
        <v>619</v>
      </c>
    </row>
    <row r="29" spans="1:9" ht="55.2">
      <c r="A29" s="115" t="s">
        <v>770</v>
      </c>
      <c r="B29" s="225" t="s">
        <v>214</v>
      </c>
      <c r="C29" s="116" t="s">
        <v>637</v>
      </c>
      <c r="D29" s="116" t="s">
        <v>343</v>
      </c>
      <c r="E29" s="113" t="s">
        <v>771</v>
      </c>
      <c r="F29" s="111">
        <v>25</v>
      </c>
      <c r="G29" s="239">
        <v>25</v>
      </c>
      <c r="H29" s="179" t="s">
        <v>620</v>
      </c>
    </row>
    <row r="30" spans="1:9" ht="27.6">
      <c r="A30" s="115" t="s">
        <v>770</v>
      </c>
      <c r="B30" s="225" t="s">
        <v>214</v>
      </c>
      <c r="C30" s="116" t="s">
        <v>772</v>
      </c>
      <c r="D30" s="116" t="s">
        <v>773</v>
      </c>
      <c r="E30" s="113" t="s">
        <v>355</v>
      </c>
      <c r="F30" s="112">
        <v>50</v>
      </c>
      <c r="G30" s="239">
        <v>50</v>
      </c>
      <c r="H30" s="179" t="s">
        <v>620</v>
      </c>
      <c r="I30" s="156"/>
    </row>
    <row r="31" spans="1:9" ht="220.8">
      <c r="A31" s="115" t="s">
        <v>770</v>
      </c>
      <c r="B31" s="225" t="s">
        <v>214</v>
      </c>
      <c r="C31" s="116" t="s">
        <v>774</v>
      </c>
      <c r="D31" s="116" t="s">
        <v>775</v>
      </c>
      <c r="E31" s="113" t="s">
        <v>355</v>
      </c>
      <c r="F31" s="112">
        <v>25</v>
      </c>
      <c r="G31" s="239">
        <v>25</v>
      </c>
      <c r="H31" s="179" t="s">
        <v>620</v>
      </c>
      <c r="I31" s="83"/>
    </row>
    <row r="32" spans="1:9" ht="57.6">
      <c r="A32" s="115" t="s">
        <v>808</v>
      </c>
      <c r="B32" s="113" t="s">
        <v>214</v>
      </c>
      <c r="C32" s="116" t="s">
        <v>809</v>
      </c>
      <c r="D32" s="310" t="s">
        <v>678</v>
      </c>
      <c r="E32" s="113" t="s">
        <v>810</v>
      </c>
      <c r="F32" s="111">
        <v>50</v>
      </c>
      <c r="G32" s="239">
        <v>50</v>
      </c>
      <c r="H32" s="179" t="s">
        <v>621</v>
      </c>
    </row>
    <row r="33" spans="1:9" ht="28.8">
      <c r="A33" s="115" t="s">
        <v>808</v>
      </c>
      <c r="B33" s="113" t="s">
        <v>214</v>
      </c>
      <c r="C33" s="116" t="s">
        <v>811</v>
      </c>
      <c r="D33" s="310" t="s">
        <v>343</v>
      </c>
      <c r="E33" s="113" t="s">
        <v>646</v>
      </c>
      <c r="F33" s="111">
        <v>25</v>
      </c>
      <c r="G33" s="239">
        <v>25</v>
      </c>
      <c r="H33" s="179" t="s">
        <v>621</v>
      </c>
    </row>
    <row r="34" spans="1:9" ht="55.2">
      <c r="A34" s="115" t="s">
        <v>881</v>
      </c>
      <c r="B34" s="113" t="s">
        <v>901</v>
      </c>
      <c r="C34" s="116" t="s">
        <v>999</v>
      </c>
      <c r="D34" s="310" t="s">
        <v>1000</v>
      </c>
      <c r="E34" s="113" t="s">
        <v>1001</v>
      </c>
      <c r="F34" s="111">
        <v>25</v>
      </c>
      <c r="G34" s="239">
        <v>25</v>
      </c>
      <c r="H34" s="179" t="s">
        <v>881</v>
      </c>
    </row>
    <row r="35" spans="1:9" ht="28.8">
      <c r="A35" s="130" t="s">
        <v>881</v>
      </c>
      <c r="B35" s="128" t="s">
        <v>901</v>
      </c>
      <c r="C35" s="357" t="s">
        <v>1002</v>
      </c>
      <c r="D35" s="361" t="s">
        <v>1003</v>
      </c>
      <c r="E35" s="362">
        <v>42813</v>
      </c>
      <c r="F35" s="363">
        <v>50</v>
      </c>
      <c r="G35" s="364">
        <v>50</v>
      </c>
      <c r="H35" s="360" t="s">
        <v>881</v>
      </c>
      <c r="I35" s="156"/>
    </row>
    <row r="36" spans="1:9" ht="41.4">
      <c r="A36" s="115" t="s">
        <v>887</v>
      </c>
      <c r="B36" s="113" t="s">
        <v>218</v>
      </c>
      <c r="C36" s="116" t="s">
        <v>1004</v>
      </c>
      <c r="D36" s="116" t="s">
        <v>1005</v>
      </c>
      <c r="E36" s="113" t="s">
        <v>1006</v>
      </c>
      <c r="F36" s="111">
        <v>25</v>
      </c>
      <c r="G36" s="239">
        <v>25</v>
      </c>
      <c r="H36" s="179" t="s">
        <v>887</v>
      </c>
    </row>
    <row r="37" spans="1:9" ht="27.6">
      <c r="A37" s="115" t="s">
        <v>887</v>
      </c>
      <c r="B37" s="113" t="s">
        <v>218</v>
      </c>
      <c r="C37" s="116" t="s">
        <v>1348</v>
      </c>
      <c r="D37" s="116" t="s">
        <v>1007</v>
      </c>
      <c r="E37" s="113" t="s">
        <v>1008</v>
      </c>
      <c r="F37" s="112">
        <v>25</v>
      </c>
      <c r="G37" s="239">
        <v>25</v>
      </c>
      <c r="H37" s="179" t="s">
        <v>887</v>
      </c>
    </row>
    <row r="38" spans="1:9" ht="41.4">
      <c r="A38" s="115" t="s">
        <v>1009</v>
      </c>
      <c r="B38" s="113" t="s">
        <v>214</v>
      </c>
      <c r="C38" s="116" t="s">
        <v>1010</v>
      </c>
      <c r="D38" s="116" t="s">
        <v>1011</v>
      </c>
      <c r="E38" s="113" t="s">
        <v>1012</v>
      </c>
      <c r="F38" s="111">
        <v>50</v>
      </c>
      <c r="G38" s="239">
        <v>50</v>
      </c>
      <c r="H38" s="179" t="s">
        <v>890</v>
      </c>
    </row>
    <row r="39" spans="1:9" ht="41.4">
      <c r="A39" s="115" t="s">
        <v>1061</v>
      </c>
      <c r="B39" s="113" t="s">
        <v>214</v>
      </c>
      <c r="C39" s="116" t="s">
        <v>1141</v>
      </c>
      <c r="D39" s="116" t="s">
        <v>1007</v>
      </c>
      <c r="E39" s="113" t="s">
        <v>575</v>
      </c>
      <c r="F39" s="111">
        <v>25</v>
      </c>
      <c r="G39" s="117">
        <v>25</v>
      </c>
      <c r="H39" s="179" t="s">
        <v>1061</v>
      </c>
    </row>
    <row r="40" spans="1:9" ht="27.6">
      <c r="A40" s="115" t="s">
        <v>1061</v>
      </c>
      <c r="B40" s="113" t="s">
        <v>214</v>
      </c>
      <c r="C40" s="116" t="s">
        <v>579</v>
      </c>
      <c r="D40" s="116" t="s">
        <v>580</v>
      </c>
      <c r="E40" s="113" t="s">
        <v>581</v>
      </c>
      <c r="F40" s="111">
        <v>25</v>
      </c>
      <c r="G40" s="117">
        <v>25</v>
      </c>
      <c r="H40" s="179" t="s">
        <v>1061</v>
      </c>
      <c r="I40" s="83"/>
    </row>
    <row r="41" spans="1:9" ht="55.2">
      <c r="A41" s="115" t="s">
        <v>1061</v>
      </c>
      <c r="B41" s="113" t="s">
        <v>214</v>
      </c>
      <c r="C41" s="116" t="s">
        <v>1142</v>
      </c>
      <c r="D41" s="116" t="s">
        <v>577</v>
      </c>
      <c r="E41" s="113" t="s">
        <v>654</v>
      </c>
      <c r="F41" s="111">
        <v>25</v>
      </c>
      <c r="G41" s="117">
        <v>25</v>
      </c>
      <c r="H41" s="179" t="s">
        <v>1061</v>
      </c>
      <c r="I41" s="83"/>
    </row>
    <row r="42" spans="1:9" ht="41.4">
      <c r="A42" s="115" t="s">
        <v>1061</v>
      </c>
      <c r="B42" s="113" t="s">
        <v>214</v>
      </c>
      <c r="C42" s="116" t="s">
        <v>1143</v>
      </c>
      <c r="D42" s="116" t="s">
        <v>577</v>
      </c>
      <c r="E42" s="113" t="s">
        <v>1144</v>
      </c>
      <c r="F42" s="111">
        <v>25</v>
      </c>
      <c r="G42" s="117">
        <v>25</v>
      </c>
      <c r="H42" s="179" t="s">
        <v>1061</v>
      </c>
      <c r="I42" s="83"/>
    </row>
    <row r="43" spans="1:9" s="156" customFormat="1" ht="55.2">
      <c r="A43" s="91" t="s">
        <v>3341</v>
      </c>
      <c r="B43" s="91" t="s">
        <v>1414</v>
      </c>
      <c r="C43" s="91" t="s">
        <v>3342</v>
      </c>
      <c r="D43" s="91" t="s">
        <v>343</v>
      </c>
      <c r="E43" s="91"/>
      <c r="F43" s="91">
        <v>25</v>
      </c>
      <c r="G43" s="91">
        <v>25</v>
      </c>
      <c r="H43" s="91" t="s">
        <v>2080</v>
      </c>
      <c r="I43" s="83"/>
    </row>
    <row r="44" spans="1:9" s="156" customFormat="1" ht="41.4">
      <c r="A44" s="91" t="s">
        <v>3343</v>
      </c>
      <c r="B44" s="91" t="s">
        <v>1414</v>
      </c>
      <c r="C44" s="91" t="s">
        <v>3344</v>
      </c>
      <c r="D44" s="91" t="s">
        <v>343</v>
      </c>
      <c r="E44" s="91" t="s">
        <v>3345</v>
      </c>
      <c r="F44" s="91">
        <v>25</v>
      </c>
      <c r="G44" s="91">
        <v>25</v>
      </c>
      <c r="H44" s="91" t="s">
        <v>2353</v>
      </c>
      <c r="I44" s="83"/>
    </row>
    <row r="45" spans="1:9" s="156" customFormat="1" ht="41.4">
      <c r="A45" s="91" t="s">
        <v>3343</v>
      </c>
      <c r="B45" s="91" t="s">
        <v>1414</v>
      </c>
      <c r="C45" s="91" t="s">
        <v>3346</v>
      </c>
      <c r="D45" s="91" t="s">
        <v>3347</v>
      </c>
      <c r="E45" s="91" t="s">
        <v>3348</v>
      </c>
      <c r="F45" s="91">
        <v>50</v>
      </c>
      <c r="G45" s="91">
        <v>50</v>
      </c>
      <c r="H45" s="91" t="s">
        <v>2353</v>
      </c>
      <c r="I45" s="83"/>
    </row>
    <row r="46" spans="1:9" s="156" customFormat="1" ht="27.6">
      <c r="A46" s="91" t="s">
        <v>3343</v>
      </c>
      <c r="B46" s="91" t="s">
        <v>1414</v>
      </c>
      <c r="C46" s="91" t="s">
        <v>3349</v>
      </c>
      <c r="D46" s="91" t="s">
        <v>3350</v>
      </c>
      <c r="E46" s="91" t="s">
        <v>3351</v>
      </c>
      <c r="F46" s="91">
        <v>25</v>
      </c>
      <c r="G46" s="91">
        <v>25</v>
      </c>
      <c r="H46" s="91" t="s">
        <v>2353</v>
      </c>
      <c r="I46" s="83"/>
    </row>
    <row r="47" spans="1:9" s="156" customFormat="1" ht="86.4">
      <c r="A47" s="91" t="s">
        <v>3343</v>
      </c>
      <c r="B47" s="91" t="s">
        <v>1414</v>
      </c>
      <c r="C47" s="91" t="s">
        <v>3352</v>
      </c>
      <c r="D47" s="91" t="s">
        <v>836</v>
      </c>
      <c r="E47" s="91" t="s">
        <v>3353</v>
      </c>
      <c r="F47" s="91">
        <v>25</v>
      </c>
      <c r="G47" s="91">
        <v>25</v>
      </c>
      <c r="H47" s="91" t="s">
        <v>2353</v>
      </c>
      <c r="I47" s="83"/>
    </row>
    <row r="48" spans="1:9" s="156" customFormat="1" ht="41.4">
      <c r="A48" s="91" t="s">
        <v>1643</v>
      </c>
      <c r="B48" s="91" t="s">
        <v>1414</v>
      </c>
      <c r="C48" s="91" t="s">
        <v>3354</v>
      </c>
      <c r="D48" s="91" t="s">
        <v>343</v>
      </c>
      <c r="E48" s="91" t="s">
        <v>3355</v>
      </c>
      <c r="F48" s="91">
        <v>25</v>
      </c>
      <c r="G48" s="91">
        <v>25</v>
      </c>
      <c r="H48" s="91" t="s">
        <v>1643</v>
      </c>
      <c r="I48" s="83"/>
    </row>
    <row r="49" spans="1:9" s="156" customFormat="1" ht="69">
      <c r="A49" s="91" t="s">
        <v>1450</v>
      </c>
      <c r="B49" s="91" t="s">
        <v>1414</v>
      </c>
      <c r="C49" s="91" t="s">
        <v>3356</v>
      </c>
      <c r="D49" s="91" t="s">
        <v>3357</v>
      </c>
      <c r="E49" s="91">
        <v>42948</v>
      </c>
      <c r="F49" s="91">
        <v>25</v>
      </c>
      <c r="G49" s="91">
        <v>25</v>
      </c>
      <c r="H49" s="91" t="s">
        <v>1450</v>
      </c>
      <c r="I49" s="83"/>
    </row>
    <row r="50" spans="1:9" s="156" customFormat="1" ht="41.4">
      <c r="A50" s="91" t="s">
        <v>1457</v>
      </c>
      <c r="B50" s="91" t="s">
        <v>1414</v>
      </c>
      <c r="C50" s="91" t="s">
        <v>3358</v>
      </c>
      <c r="D50" s="91" t="s">
        <v>3359</v>
      </c>
      <c r="E50" s="91">
        <v>2017</v>
      </c>
      <c r="F50" s="91">
        <v>50</v>
      </c>
      <c r="G50" s="91">
        <v>50</v>
      </c>
      <c r="H50" s="91" t="s">
        <v>1457</v>
      </c>
      <c r="I50" s="83"/>
    </row>
    <row r="51" spans="1:9" s="156" customFormat="1" ht="27.6">
      <c r="A51" s="91" t="s">
        <v>1457</v>
      </c>
      <c r="B51" s="91" t="s">
        <v>1414</v>
      </c>
      <c r="C51" s="91" t="s">
        <v>1421</v>
      </c>
      <c r="D51" s="91" t="s">
        <v>3360</v>
      </c>
      <c r="E51" s="91">
        <v>2017</v>
      </c>
      <c r="F51" s="91">
        <v>50</v>
      </c>
      <c r="G51" s="91">
        <v>50</v>
      </c>
      <c r="H51" s="91" t="s">
        <v>1457</v>
      </c>
      <c r="I51" s="83"/>
    </row>
    <row r="52" spans="1:9" s="156" customFormat="1" ht="27.6">
      <c r="A52" s="91" t="s">
        <v>1457</v>
      </c>
      <c r="B52" s="91" t="s">
        <v>1414</v>
      </c>
      <c r="C52" s="91" t="s">
        <v>3361</v>
      </c>
      <c r="D52" s="91" t="s">
        <v>3362</v>
      </c>
      <c r="E52" s="91">
        <v>2017</v>
      </c>
      <c r="F52" s="91">
        <v>50</v>
      </c>
      <c r="G52" s="91">
        <v>50</v>
      </c>
      <c r="H52" s="91" t="s">
        <v>1457</v>
      </c>
      <c r="I52" s="83"/>
    </row>
    <row r="53" spans="1:9" s="156" customFormat="1" ht="27.6">
      <c r="A53" s="91" t="s">
        <v>1457</v>
      </c>
      <c r="B53" s="91" t="s">
        <v>1414</v>
      </c>
      <c r="C53" s="91" t="s">
        <v>3363</v>
      </c>
      <c r="D53" s="91" t="s">
        <v>3364</v>
      </c>
      <c r="E53" s="91">
        <v>2017</v>
      </c>
      <c r="F53" s="91">
        <v>50</v>
      </c>
      <c r="G53" s="91">
        <v>50</v>
      </c>
      <c r="H53" s="91" t="s">
        <v>1457</v>
      </c>
      <c r="I53" s="83"/>
    </row>
    <row r="54" spans="1:9" s="156" customFormat="1" ht="69">
      <c r="A54" s="91" t="s">
        <v>1578</v>
      </c>
      <c r="B54" s="91" t="s">
        <v>1414</v>
      </c>
      <c r="C54" s="91" t="s">
        <v>3365</v>
      </c>
      <c r="D54" s="91" t="s">
        <v>343</v>
      </c>
      <c r="E54" s="91" t="s">
        <v>3366</v>
      </c>
      <c r="F54" s="91">
        <v>25</v>
      </c>
      <c r="G54" s="91">
        <v>25</v>
      </c>
      <c r="H54" s="91" t="s">
        <v>1578</v>
      </c>
      <c r="I54" s="83"/>
    </row>
    <row r="55" spans="1:9" s="156" customFormat="1" ht="110.4">
      <c r="A55" s="91" t="s">
        <v>1578</v>
      </c>
      <c r="B55" s="91" t="s">
        <v>1414</v>
      </c>
      <c r="C55" s="91" t="s">
        <v>3367</v>
      </c>
      <c r="D55" s="91" t="s">
        <v>874</v>
      </c>
      <c r="E55" s="91" t="s">
        <v>3368</v>
      </c>
      <c r="F55" s="91">
        <v>25</v>
      </c>
      <c r="G55" s="91">
        <v>25</v>
      </c>
      <c r="H55" s="91" t="s">
        <v>1578</v>
      </c>
      <c r="I55" s="83"/>
    </row>
    <row r="56" spans="1:9" s="156" customFormat="1" ht="27.6">
      <c r="A56" s="91" t="s">
        <v>1578</v>
      </c>
      <c r="B56" s="91" t="s">
        <v>1414</v>
      </c>
      <c r="C56" s="91" t="s">
        <v>3369</v>
      </c>
      <c r="D56" s="91" t="s">
        <v>3370</v>
      </c>
      <c r="E56" s="91" t="s">
        <v>880</v>
      </c>
      <c r="F56" s="91">
        <v>50</v>
      </c>
      <c r="G56" s="91">
        <v>50</v>
      </c>
      <c r="H56" s="91" t="s">
        <v>1578</v>
      </c>
      <c r="I56" s="83"/>
    </row>
    <row r="57" spans="1:9" s="156" customFormat="1" ht="27.6">
      <c r="A57" s="91" t="s">
        <v>3371</v>
      </c>
      <c r="B57" s="91" t="s">
        <v>1414</v>
      </c>
      <c r="C57" s="91" t="s">
        <v>811</v>
      </c>
      <c r="D57" s="91" t="s">
        <v>343</v>
      </c>
      <c r="E57" s="91" t="s">
        <v>341</v>
      </c>
      <c r="F57" s="91">
        <v>25</v>
      </c>
      <c r="G57" s="91">
        <v>25</v>
      </c>
      <c r="H57" s="91" t="s">
        <v>3371</v>
      </c>
      <c r="I57" s="83"/>
    </row>
    <row r="58" spans="1:9" s="156" customFormat="1" ht="27.6">
      <c r="A58" s="91" t="s">
        <v>3371</v>
      </c>
      <c r="B58" s="91" t="s">
        <v>1414</v>
      </c>
      <c r="C58" s="91" t="s">
        <v>3372</v>
      </c>
      <c r="D58" s="91" t="s">
        <v>3373</v>
      </c>
      <c r="E58" s="91" t="s">
        <v>3374</v>
      </c>
      <c r="F58" s="91">
        <v>25</v>
      </c>
      <c r="G58" s="91">
        <v>25</v>
      </c>
      <c r="H58" s="91" t="s">
        <v>3371</v>
      </c>
      <c r="I58" s="83"/>
    </row>
    <row r="59" spans="1:9" s="156" customFormat="1" ht="41.4">
      <c r="A59" s="91" t="s">
        <v>3371</v>
      </c>
      <c r="B59" s="91" t="s">
        <v>1414</v>
      </c>
      <c r="C59" s="91" t="s">
        <v>3375</v>
      </c>
      <c r="D59" s="91" t="s">
        <v>3376</v>
      </c>
      <c r="E59" s="91" t="s">
        <v>3377</v>
      </c>
      <c r="F59" s="91">
        <v>25</v>
      </c>
      <c r="G59" s="91">
        <v>25</v>
      </c>
      <c r="H59" s="91" t="s">
        <v>3371</v>
      </c>
      <c r="I59" s="83"/>
    </row>
    <row r="60" spans="1:9" s="156" customFormat="1" ht="27.6">
      <c r="A60" s="91" t="s">
        <v>3371</v>
      </c>
      <c r="B60" s="91" t="s">
        <v>1414</v>
      </c>
      <c r="C60" s="91" t="s">
        <v>3378</v>
      </c>
      <c r="D60" s="91" t="s">
        <v>3379</v>
      </c>
      <c r="E60" s="91" t="s">
        <v>3380</v>
      </c>
      <c r="F60" s="91">
        <v>25</v>
      </c>
      <c r="G60" s="91">
        <v>25</v>
      </c>
      <c r="H60" s="91" t="s">
        <v>3371</v>
      </c>
      <c r="I60" s="83"/>
    </row>
    <row r="61" spans="1:9" s="156" customFormat="1" ht="41.4">
      <c r="A61" s="91" t="s">
        <v>3371</v>
      </c>
      <c r="B61" s="91" t="s">
        <v>1414</v>
      </c>
      <c r="C61" s="91" t="s">
        <v>3381</v>
      </c>
      <c r="D61" s="91" t="s">
        <v>3382</v>
      </c>
      <c r="E61" s="91" t="s">
        <v>3383</v>
      </c>
      <c r="F61" s="91">
        <v>25</v>
      </c>
      <c r="G61" s="91">
        <v>25</v>
      </c>
      <c r="H61" s="91" t="s">
        <v>3371</v>
      </c>
      <c r="I61" s="83"/>
    </row>
    <row r="62" spans="1:9" s="156" customFormat="1" ht="41.4">
      <c r="A62" s="91" t="s">
        <v>3371</v>
      </c>
      <c r="B62" s="91" t="s">
        <v>1414</v>
      </c>
      <c r="C62" s="91" t="s">
        <v>3384</v>
      </c>
      <c r="D62" s="91" t="s">
        <v>3382</v>
      </c>
      <c r="E62" s="91" t="s">
        <v>3385</v>
      </c>
      <c r="F62" s="91">
        <v>25</v>
      </c>
      <c r="G62" s="91">
        <v>25</v>
      </c>
      <c r="H62" s="91" t="s">
        <v>3371</v>
      </c>
      <c r="I62" s="83"/>
    </row>
    <row r="63" spans="1:9" s="156" customFormat="1" ht="41.4">
      <c r="A63" s="91" t="s">
        <v>1705</v>
      </c>
      <c r="B63" s="91" t="s">
        <v>1414</v>
      </c>
      <c r="C63" s="91" t="s">
        <v>3354</v>
      </c>
      <c r="D63" s="91" t="s">
        <v>343</v>
      </c>
      <c r="E63" s="91" t="s">
        <v>3355</v>
      </c>
      <c r="F63" s="91">
        <v>25</v>
      </c>
      <c r="G63" s="91">
        <v>25</v>
      </c>
      <c r="H63" s="91" t="s">
        <v>1705</v>
      </c>
      <c r="I63" s="83"/>
    </row>
    <row r="64" spans="1:9" s="156" customFormat="1" ht="27.6">
      <c r="A64" s="91" t="s">
        <v>1386</v>
      </c>
      <c r="B64" s="91" t="s">
        <v>1414</v>
      </c>
      <c r="C64" s="91" t="s">
        <v>3386</v>
      </c>
      <c r="D64" s="91" t="s">
        <v>3387</v>
      </c>
      <c r="E64" s="91" t="s">
        <v>3388</v>
      </c>
      <c r="F64" s="91">
        <v>50</v>
      </c>
      <c r="G64" s="91">
        <v>50</v>
      </c>
      <c r="H64" s="91" t="s">
        <v>1386</v>
      </c>
      <c r="I64" s="83"/>
    </row>
    <row r="65" spans="1:9" s="156" customFormat="1" ht="27.6">
      <c r="A65" s="91" t="s">
        <v>1386</v>
      </c>
      <c r="B65" s="91" t="s">
        <v>1414</v>
      </c>
      <c r="C65" s="91" t="s">
        <v>3311</v>
      </c>
      <c r="D65" s="91" t="s">
        <v>3389</v>
      </c>
      <c r="E65" s="91" t="s">
        <v>3390</v>
      </c>
      <c r="F65" s="91">
        <v>25</v>
      </c>
      <c r="G65" s="91">
        <v>25</v>
      </c>
      <c r="H65" s="91" t="s">
        <v>1386</v>
      </c>
      <c r="I65" s="83"/>
    </row>
    <row r="66" spans="1:9" s="156" customFormat="1" ht="55.2">
      <c r="A66" s="91" t="s">
        <v>1386</v>
      </c>
      <c r="B66" s="91" t="s">
        <v>1414</v>
      </c>
      <c r="C66" s="91" t="s">
        <v>3391</v>
      </c>
      <c r="D66" s="91" t="s">
        <v>343</v>
      </c>
      <c r="E66" s="91" t="s">
        <v>3392</v>
      </c>
      <c r="F66" s="91">
        <v>25</v>
      </c>
      <c r="G66" s="91">
        <v>25</v>
      </c>
      <c r="H66" s="91" t="s">
        <v>1386</v>
      </c>
      <c r="I66" s="83"/>
    </row>
    <row r="67" spans="1:9" s="156" customFormat="1" ht="55.2">
      <c r="A67" s="91" t="s">
        <v>2825</v>
      </c>
      <c r="B67" s="91" t="s">
        <v>1414</v>
      </c>
      <c r="C67" s="91" t="s">
        <v>3393</v>
      </c>
      <c r="D67" s="91" t="s">
        <v>3394</v>
      </c>
      <c r="E67" s="91" t="s">
        <v>3395</v>
      </c>
      <c r="F67" s="91">
        <v>50</v>
      </c>
      <c r="G67" s="91">
        <v>50</v>
      </c>
      <c r="H67" s="91" t="s">
        <v>2825</v>
      </c>
      <c r="I67" s="83"/>
    </row>
    <row r="68" spans="1:9" s="156" customFormat="1" ht="27.6">
      <c r="A68" s="91" t="s">
        <v>2825</v>
      </c>
      <c r="B68" s="91" t="s">
        <v>1414</v>
      </c>
      <c r="C68" s="91" t="s">
        <v>3396</v>
      </c>
      <c r="D68" s="91" t="s">
        <v>3397</v>
      </c>
      <c r="E68" s="91" t="s">
        <v>3398</v>
      </c>
      <c r="F68" s="91">
        <v>25</v>
      </c>
      <c r="G68" s="91">
        <v>25</v>
      </c>
      <c r="H68" s="91" t="s">
        <v>2825</v>
      </c>
      <c r="I68" s="83"/>
    </row>
    <row r="69" spans="1:9" s="156" customFormat="1" ht="41.4">
      <c r="A69" s="91" t="s">
        <v>2825</v>
      </c>
      <c r="B69" s="91" t="s">
        <v>1414</v>
      </c>
      <c r="C69" s="91" t="s">
        <v>3399</v>
      </c>
      <c r="D69" s="91" t="s">
        <v>3400</v>
      </c>
      <c r="E69" s="91">
        <v>43444</v>
      </c>
      <c r="F69" s="91">
        <v>25</v>
      </c>
      <c r="G69" s="91">
        <v>25</v>
      </c>
      <c r="H69" s="91" t="s">
        <v>2825</v>
      </c>
      <c r="I69" s="83"/>
    </row>
    <row r="70" spans="1:9" s="156" customFormat="1" ht="69">
      <c r="A70" s="91" t="s">
        <v>2162</v>
      </c>
      <c r="B70" s="91" t="s">
        <v>1433</v>
      </c>
      <c r="C70" s="91" t="s">
        <v>3401</v>
      </c>
      <c r="D70" s="91" t="s">
        <v>3402</v>
      </c>
      <c r="E70" s="91" t="s">
        <v>3403</v>
      </c>
      <c r="F70" s="91">
        <v>25</v>
      </c>
      <c r="G70" s="91">
        <v>25</v>
      </c>
      <c r="H70" s="91" t="s">
        <v>2162</v>
      </c>
      <c r="I70" s="83"/>
    </row>
    <row r="71" spans="1:9" s="156" customFormat="1" ht="69">
      <c r="A71" s="91" t="s">
        <v>2162</v>
      </c>
      <c r="B71" s="91" t="s">
        <v>1433</v>
      </c>
      <c r="C71" s="91" t="s">
        <v>3404</v>
      </c>
      <c r="D71" s="91" t="s">
        <v>3405</v>
      </c>
      <c r="E71" s="91">
        <v>42921</v>
      </c>
      <c r="F71" s="91">
        <v>25</v>
      </c>
      <c r="G71" s="91">
        <v>25</v>
      </c>
      <c r="H71" s="91" t="s">
        <v>2162</v>
      </c>
      <c r="I71" s="83"/>
    </row>
    <row r="72" spans="1:9" s="156" customFormat="1" ht="55.2">
      <c r="A72" s="91" t="s">
        <v>2162</v>
      </c>
      <c r="B72" s="91" t="s">
        <v>1433</v>
      </c>
      <c r="C72" s="91" t="s">
        <v>3406</v>
      </c>
      <c r="D72" s="91" t="s">
        <v>3407</v>
      </c>
      <c r="E72" s="91">
        <v>42829</v>
      </c>
      <c r="F72" s="91">
        <v>25</v>
      </c>
      <c r="G72" s="91">
        <v>25</v>
      </c>
      <c r="H72" s="91" t="s">
        <v>2162</v>
      </c>
      <c r="I72" s="83"/>
    </row>
    <row r="73" spans="1:9" s="156" customFormat="1" ht="41.4">
      <c r="A73" s="91" t="s">
        <v>1476</v>
      </c>
      <c r="B73" s="91" t="s">
        <v>1414</v>
      </c>
      <c r="C73" s="91" t="s">
        <v>3354</v>
      </c>
      <c r="D73" s="91" t="s">
        <v>343</v>
      </c>
      <c r="E73" s="91" t="s">
        <v>3355</v>
      </c>
      <c r="F73" s="91">
        <v>25</v>
      </c>
      <c r="G73" s="91">
        <v>25</v>
      </c>
      <c r="H73" s="91" t="s">
        <v>1476</v>
      </c>
      <c r="I73" s="83"/>
    </row>
    <row r="74" spans="1:9" s="156" customFormat="1" ht="27.6">
      <c r="A74" s="91" t="s">
        <v>2935</v>
      </c>
      <c r="B74" s="91" t="s">
        <v>1414</v>
      </c>
      <c r="C74" s="91" t="s">
        <v>1421</v>
      </c>
      <c r="D74" s="91" t="s">
        <v>3360</v>
      </c>
      <c r="E74" s="91" t="s">
        <v>3408</v>
      </c>
      <c r="F74" s="91">
        <v>50</v>
      </c>
      <c r="G74" s="91">
        <v>50</v>
      </c>
      <c r="H74" s="91" t="s">
        <v>2935</v>
      </c>
      <c r="I74" s="83"/>
    </row>
    <row r="75" spans="1:9" s="156" customFormat="1" ht="27.6">
      <c r="A75" s="91" t="s">
        <v>2935</v>
      </c>
      <c r="B75" s="91" t="s">
        <v>1414</v>
      </c>
      <c r="C75" s="91" t="s">
        <v>704</v>
      </c>
      <c r="D75" s="91" t="s">
        <v>343</v>
      </c>
      <c r="E75" s="91" t="s">
        <v>3409</v>
      </c>
      <c r="F75" s="91">
        <v>25</v>
      </c>
      <c r="G75" s="91">
        <v>25</v>
      </c>
      <c r="H75" s="91" t="s">
        <v>2935</v>
      </c>
      <c r="I75" s="83"/>
    </row>
    <row r="76" spans="1:9" s="156" customFormat="1">
      <c r="A76" s="91" t="s">
        <v>2935</v>
      </c>
      <c r="B76" s="91" t="s">
        <v>1414</v>
      </c>
      <c r="C76" s="91" t="s">
        <v>3410</v>
      </c>
      <c r="D76" s="91" t="s">
        <v>3411</v>
      </c>
      <c r="E76" s="91" t="s">
        <v>3412</v>
      </c>
      <c r="F76" s="91">
        <v>25</v>
      </c>
      <c r="G76" s="91">
        <v>25</v>
      </c>
      <c r="H76" s="91" t="s">
        <v>2935</v>
      </c>
      <c r="I76" s="83"/>
    </row>
    <row r="77" spans="1:9" s="156" customFormat="1" ht="69">
      <c r="A77" s="91" t="s">
        <v>1483</v>
      </c>
      <c r="B77" s="91" t="s">
        <v>1414</v>
      </c>
      <c r="C77" s="91" t="s">
        <v>3342</v>
      </c>
      <c r="D77" s="91" t="s">
        <v>3357</v>
      </c>
      <c r="E77" s="91" t="s">
        <v>3366</v>
      </c>
      <c r="F77" s="91">
        <v>25</v>
      </c>
      <c r="G77" s="91">
        <v>25</v>
      </c>
      <c r="H77" s="91" t="s">
        <v>1483</v>
      </c>
      <c r="I77" s="83"/>
    </row>
    <row r="78" spans="1:9" s="156" customFormat="1" ht="82.8">
      <c r="A78" s="91" t="s">
        <v>878</v>
      </c>
      <c r="B78" s="91" t="s">
        <v>1414</v>
      </c>
      <c r="C78" s="91" t="s">
        <v>3413</v>
      </c>
      <c r="D78" s="91" t="s">
        <v>836</v>
      </c>
      <c r="E78" s="91">
        <v>42979</v>
      </c>
      <c r="F78" s="91">
        <v>25</v>
      </c>
      <c r="G78" s="91">
        <v>25</v>
      </c>
      <c r="H78" s="91" t="s">
        <v>878</v>
      </c>
      <c r="I78" s="83"/>
    </row>
    <row r="79" spans="1:9" s="156" customFormat="1" ht="69">
      <c r="A79" s="91" t="s">
        <v>878</v>
      </c>
      <c r="B79" s="91" t="s">
        <v>1414</v>
      </c>
      <c r="C79" s="91" t="s">
        <v>3414</v>
      </c>
      <c r="D79" s="91" t="s">
        <v>3415</v>
      </c>
      <c r="E79" s="91" t="s">
        <v>3416</v>
      </c>
      <c r="F79" s="91">
        <v>25</v>
      </c>
      <c r="G79" s="91">
        <v>25</v>
      </c>
      <c r="H79" s="91" t="s">
        <v>878</v>
      </c>
      <c r="I79" s="83"/>
    </row>
    <row r="80" spans="1:9" s="156" customFormat="1" ht="27.6">
      <c r="A80" s="91" t="s">
        <v>878</v>
      </c>
      <c r="B80" s="91" t="s">
        <v>1414</v>
      </c>
      <c r="C80" s="91" t="s">
        <v>3417</v>
      </c>
      <c r="D80" s="91" t="s">
        <v>3418</v>
      </c>
      <c r="E80" s="91" t="s">
        <v>3416</v>
      </c>
      <c r="F80" s="91">
        <v>25</v>
      </c>
      <c r="G80" s="91">
        <v>25</v>
      </c>
      <c r="H80" s="91" t="s">
        <v>878</v>
      </c>
      <c r="I80" s="83"/>
    </row>
    <row r="81" spans="1:9" s="156" customFormat="1" ht="27.6">
      <c r="A81" s="91" t="s">
        <v>878</v>
      </c>
      <c r="B81" s="91" t="s">
        <v>1414</v>
      </c>
      <c r="C81" s="91" t="s">
        <v>3419</v>
      </c>
      <c r="D81" s="91" t="s">
        <v>3420</v>
      </c>
      <c r="E81" s="91"/>
      <c r="F81" s="91">
        <v>25</v>
      </c>
      <c r="G81" s="91">
        <v>25</v>
      </c>
      <c r="H81" s="91" t="s">
        <v>878</v>
      </c>
      <c r="I81" s="83"/>
    </row>
    <row r="82" spans="1:9" s="156" customFormat="1" ht="41.4">
      <c r="A82" s="91" t="s">
        <v>878</v>
      </c>
      <c r="B82" s="91" t="s">
        <v>1414</v>
      </c>
      <c r="C82" s="91" t="s">
        <v>3421</v>
      </c>
      <c r="D82" s="91" t="s">
        <v>3373</v>
      </c>
      <c r="E82" s="91" t="s">
        <v>3368</v>
      </c>
      <c r="F82" s="91">
        <v>25</v>
      </c>
      <c r="G82" s="91">
        <v>25</v>
      </c>
      <c r="H82" s="91" t="s">
        <v>878</v>
      </c>
      <c r="I82" s="83"/>
    </row>
    <row r="83" spans="1:9" s="156" customFormat="1" ht="55.2">
      <c r="A83" s="91" t="s">
        <v>3067</v>
      </c>
      <c r="B83" s="91" t="s">
        <v>1414</v>
      </c>
      <c r="C83" s="91" t="s">
        <v>3317</v>
      </c>
      <c r="D83" s="91" t="s">
        <v>3422</v>
      </c>
      <c r="E83" s="91" t="s">
        <v>3423</v>
      </c>
      <c r="F83" s="91">
        <v>25</v>
      </c>
      <c r="G83" s="91">
        <v>25</v>
      </c>
      <c r="H83" s="91" t="s">
        <v>3067</v>
      </c>
      <c r="I83" s="83"/>
    </row>
    <row r="84" spans="1:9" s="156" customFormat="1" ht="55.2">
      <c r="A84" s="91" t="s">
        <v>3067</v>
      </c>
      <c r="B84" s="91" t="s">
        <v>1414</v>
      </c>
      <c r="C84" s="91" t="s">
        <v>3424</v>
      </c>
      <c r="D84" s="91" t="s">
        <v>343</v>
      </c>
      <c r="E84" s="91" t="s">
        <v>3425</v>
      </c>
      <c r="F84" s="91">
        <v>25</v>
      </c>
      <c r="G84" s="91">
        <v>25</v>
      </c>
      <c r="H84" s="91" t="s">
        <v>3067</v>
      </c>
      <c r="I84" s="83"/>
    </row>
    <row r="85" spans="1:9" s="156" customFormat="1" ht="69">
      <c r="A85" s="91" t="s">
        <v>3067</v>
      </c>
      <c r="B85" s="91" t="s">
        <v>1414</v>
      </c>
      <c r="C85" s="91" t="s">
        <v>3426</v>
      </c>
      <c r="D85" s="91" t="s">
        <v>1650</v>
      </c>
      <c r="E85" s="91" t="s">
        <v>3423</v>
      </c>
      <c r="F85" s="91">
        <v>25</v>
      </c>
      <c r="G85" s="91">
        <v>25</v>
      </c>
      <c r="H85" s="91" t="s">
        <v>3067</v>
      </c>
      <c r="I85" s="83"/>
    </row>
    <row r="86" spans="1:9" s="156" customFormat="1" ht="55.2">
      <c r="A86" s="91" t="s">
        <v>3090</v>
      </c>
      <c r="B86" s="91" t="s">
        <v>1414</v>
      </c>
      <c r="C86" s="91" t="s">
        <v>3427</v>
      </c>
      <c r="D86" s="91" t="s">
        <v>3428</v>
      </c>
      <c r="E86" s="91" t="s">
        <v>3429</v>
      </c>
      <c r="F86" s="91">
        <v>25</v>
      </c>
      <c r="G86" s="91">
        <v>25</v>
      </c>
      <c r="H86" s="91" t="s">
        <v>1493</v>
      </c>
      <c r="I86" s="83"/>
    </row>
    <row r="87" spans="1:9" s="156" customFormat="1" ht="69">
      <c r="A87" s="91" t="s">
        <v>3430</v>
      </c>
      <c r="B87" s="91" t="s">
        <v>1414</v>
      </c>
      <c r="C87" s="91" t="s">
        <v>3431</v>
      </c>
      <c r="D87" s="91" t="s">
        <v>3357</v>
      </c>
      <c r="E87" s="91">
        <v>42832</v>
      </c>
      <c r="F87" s="91">
        <v>25</v>
      </c>
      <c r="G87" s="91">
        <v>25</v>
      </c>
      <c r="H87" s="91" t="s">
        <v>3432</v>
      </c>
      <c r="I87" s="83"/>
    </row>
    <row r="88" spans="1:9" s="156" customFormat="1" ht="41.4">
      <c r="A88" s="91" t="s">
        <v>1826</v>
      </c>
      <c r="B88" s="91" t="s">
        <v>1414</v>
      </c>
      <c r="C88" s="91" t="s">
        <v>3354</v>
      </c>
      <c r="D88" s="91" t="s">
        <v>343</v>
      </c>
      <c r="E88" s="91" t="s">
        <v>3355</v>
      </c>
      <c r="F88" s="91">
        <v>25</v>
      </c>
      <c r="G88" s="91">
        <v>25</v>
      </c>
      <c r="H88" s="91" t="s">
        <v>1826</v>
      </c>
      <c r="I88" s="83"/>
    </row>
    <row r="89" spans="1:9" s="156" customFormat="1" ht="55.2">
      <c r="A89" s="91" t="s">
        <v>3321</v>
      </c>
      <c r="B89" s="91" t="s">
        <v>3322</v>
      </c>
      <c r="C89" s="91" t="s">
        <v>3433</v>
      </c>
      <c r="D89" s="91" t="s">
        <v>343</v>
      </c>
      <c r="E89" s="91" t="s">
        <v>3434</v>
      </c>
      <c r="F89" s="91">
        <v>25</v>
      </c>
      <c r="G89" s="91">
        <v>25</v>
      </c>
      <c r="H89" s="91" t="s">
        <v>3321</v>
      </c>
      <c r="I89" s="83"/>
    </row>
    <row r="90" spans="1:9" s="156" customFormat="1" ht="27.6">
      <c r="A90" s="91" t="s">
        <v>3435</v>
      </c>
      <c r="B90" s="91" t="s">
        <v>3322</v>
      </c>
      <c r="C90" s="91" t="s">
        <v>3436</v>
      </c>
      <c r="D90" s="91" t="s">
        <v>343</v>
      </c>
      <c r="E90" s="91">
        <v>42831</v>
      </c>
      <c r="F90" s="91">
        <v>25</v>
      </c>
      <c r="G90" s="91">
        <v>25</v>
      </c>
      <c r="H90" s="91" t="s">
        <v>3435</v>
      </c>
      <c r="I90" s="83"/>
    </row>
    <row r="91" spans="1:9" s="156" customFormat="1" ht="69">
      <c r="A91" s="91" t="s">
        <v>1846</v>
      </c>
      <c r="B91" s="91" t="s">
        <v>1414</v>
      </c>
      <c r="C91" s="91" t="s">
        <v>1835</v>
      </c>
      <c r="D91" s="91" t="s">
        <v>836</v>
      </c>
      <c r="E91" s="91" t="s">
        <v>3437</v>
      </c>
      <c r="F91" s="91">
        <v>25</v>
      </c>
      <c r="G91" s="91">
        <v>25</v>
      </c>
      <c r="H91" s="91" t="s">
        <v>1846</v>
      </c>
      <c r="I91" s="83"/>
    </row>
    <row r="92" spans="1:9" s="156" customFormat="1" ht="55.2">
      <c r="A92" s="91" t="s">
        <v>1631</v>
      </c>
      <c r="B92" s="91" t="s">
        <v>1414</v>
      </c>
      <c r="C92" s="91" t="s">
        <v>3438</v>
      </c>
      <c r="D92" s="91" t="s">
        <v>3407</v>
      </c>
      <c r="E92" s="91" t="s">
        <v>3439</v>
      </c>
      <c r="F92" s="91">
        <v>25</v>
      </c>
      <c r="G92" s="91">
        <v>25</v>
      </c>
      <c r="H92" s="91" t="s">
        <v>1634</v>
      </c>
      <c r="I92" s="83"/>
    </row>
    <row r="93" spans="1:9" s="156" customFormat="1" ht="43.2">
      <c r="A93" s="91" t="s">
        <v>1631</v>
      </c>
      <c r="B93" s="91" t="s">
        <v>1414</v>
      </c>
      <c r="C93" s="91" t="s">
        <v>3440</v>
      </c>
      <c r="D93" s="91" t="s">
        <v>3402</v>
      </c>
      <c r="E93" s="91" t="s">
        <v>3441</v>
      </c>
      <c r="F93" s="91">
        <v>25</v>
      </c>
      <c r="G93" s="91">
        <v>25</v>
      </c>
      <c r="H93" s="91" t="s">
        <v>1634</v>
      </c>
      <c r="I93" s="83"/>
    </row>
    <row r="94" spans="1:9" s="156" customFormat="1" ht="55.2">
      <c r="A94" s="91" t="s">
        <v>1855</v>
      </c>
      <c r="B94" s="91" t="s">
        <v>1414</v>
      </c>
      <c r="C94" s="91" t="s">
        <v>3442</v>
      </c>
      <c r="D94" s="91" t="s">
        <v>3407</v>
      </c>
      <c r="E94" s="91" t="s">
        <v>3443</v>
      </c>
      <c r="F94" s="91">
        <v>50</v>
      </c>
      <c r="G94" s="91">
        <v>25</v>
      </c>
      <c r="H94" s="91" t="s">
        <v>1855</v>
      </c>
      <c r="I94" s="83"/>
    </row>
    <row r="95" spans="1:9" s="156" customFormat="1" ht="41.4">
      <c r="A95" s="91" t="s">
        <v>1855</v>
      </c>
      <c r="B95" s="91" t="s">
        <v>1414</v>
      </c>
      <c r="C95" s="91" t="s">
        <v>3444</v>
      </c>
      <c r="D95" s="91" t="s">
        <v>3445</v>
      </c>
      <c r="E95" s="91" t="s">
        <v>3446</v>
      </c>
      <c r="F95" s="91">
        <v>50</v>
      </c>
      <c r="G95" s="91">
        <v>25</v>
      </c>
      <c r="H95" s="91" t="s">
        <v>1855</v>
      </c>
      <c r="I95" s="83"/>
    </row>
    <row r="96" spans="1:9" s="156" customFormat="1" ht="55.2">
      <c r="A96" s="91" t="s">
        <v>3329</v>
      </c>
      <c r="B96" s="91" t="s">
        <v>1414</v>
      </c>
      <c r="C96" s="91" t="s">
        <v>3333</v>
      </c>
      <c r="D96" s="91" t="s">
        <v>3447</v>
      </c>
      <c r="E96" s="91" t="s">
        <v>3448</v>
      </c>
      <c r="F96" s="91">
        <v>25</v>
      </c>
      <c r="G96" s="91">
        <v>25</v>
      </c>
      <c r="H96" s="91" t="s">
        <v>3329</v>
      </c>
      <c r="I96" s="83"/>
    </row>
    <row r="97" spans="1:9" s="156" customFormat="1" ht="41.4">
      <c r="A97" s="91" t="s">
        <v>3329</v>
      </c>
      <c r="B97" s="91" t="s">
        <v>1414</v>
      </c>
      <c r="C97" s="91" t="s">
        <v>3449</v>
      </c>
      <c r="D97" s="91" t="s">
        <v>3450</v>
      </c>
      <c r="E97" s="91" t="s">
        <v>3451</v>
      </c>
      <c r="F97" s="91">
        <v>25</v>
      </c>
      <c r="G97" s="91">
        <v>25</v>
      </c>
      <c r="H97" s="91" t="s">
        <v>3329</v>
      </c>
      <c r="I97" s="83"/>
    </row>
    <row r="98" spans="1:9" s="156" customFormat="1" ht="41.4">
      <c r="A98" s="91" t="s">
        <v>3329</v>
      </c>
      <c r="B98" s="91" t="s">
        <v>1414</v>
      </c>
      <c r="C98" s="91" t="s">
        <v>569</v>
      </c>
      <c r="D98" s="91" t="s">
        <v>3452</v>
      </c>
      <c r="E98" s="91" t="s">
        <v>3453</v>
      </c>
      <c r="F98" s="91">
        <v>25</v>
      </c>
      <c r="G98" s="91">
        <v>25</v>
      </c>
      <c r="H98" s="91" t="s">
        <v>3329</v>
      </c>
      <c r="I98" s="83"/>
    </row>
    <row r="99" spans="1:9" s="156" customFormat="1" ht="41.4">
      <c r="A99" s="91" t="s">
        <v>3329</v>
      </c>
      <c r="B99" s="91" t="s">
        <v>1414</v>
      </c>
      <c r="C99" s="91" t="s">
        <v>3454</v>
      </c>
      <c r="D99" s="91" t="s">
        <v>3455</v>
      </c>
      <c r="E99" s="91" t="s">
        <v>3456</v>
      </c>
      <c r="F99" s="91">
        <v>25</v>
      </c>
      <c r="G99" s="91">
        <v>25</v>
      </c>
      <c r="H99" s="91" t="s">
        <v>3329</v>
      </c>
      <c r="I99" s="83"/>
    </row>
    <row r="100" spans="1:9" s="156" customFormat="1" ht="69">
      <c r="A100" s="91" t="s">
        <v>3329</v>
      </c>
      <c r="B100" s="91" t="s">
        <v>1414</v>
      </c>
      <c r="C100" s="91" t="s">
        <v>3457</v>
      </c>
      <c r="D100" s="91" t="s">
        <v>3418</v>
      </c>
      <c r="E100" s="91" t="s">
        <v>3458</v>
      </c>
      <c r="F100" s="91">
        <v>25</v>
      </c>
      <c r="G100" s="91">
        <v>25</v>
      </c>
      <c r="H100" s="91" t="s">
        <v>3329</v>
      </c>
      <c r="I100" s="83"/>
    </row>
    <row r="101" spans="1:9" s="156" customFormat="1" ht="55.2">
      <c r="A101" s="91" t="s">
        <v>3329</v>
      </c>
      <c r="B101" s="91" t="s">
        <v>1414</v>
      </c>
      <c r="C101" s="91" t="s">
        <v>3459</v>
      </c>
      <c r="D101" s="91" t="s">
        <v>3460</v>
      </c>
      <c r="E101" s="91" t="s">
        <v>3461</v>
      </c>
      <c r="F101" s="91">
        <v>25</v>
      </c>
      <c r="G101" s="91">
        <v>25</v>
      </c>
      <c r="H101" s="91" t="s">
        <v>3329</v>
      </c>
      <c r="I101" s="83"/>
    </row>
    <row r="102" spans="1:9" s="156" customFormat="1" ht="82.8">
      <c r="A102" s="91" t="s">
        <v>3329</v>
      </c>
      <c r="B102" s="91" t="s">
        <v>1414</v>
      </c>
      <c r="C102" s="91" t="s">
        <v>3462</v>
      </c>
      <c r="D102" s="91" t="s">
        <v>3463</v>
      </c>
      <c r="E102" s="91" t="s">
        <v>3464</v>
      </c>
      <c r="F102" s="91">
        <v>25</v>
      </c>
      <c r="G102" s="91">
        <v>25</v>
      </c>
      <c r="H102" s="91" t="s">
        <v>3329</v>
      </c>
      <c r="I102" s="83"/>
    </row>
    <row r="103" spans="1:9" s="156" customFormat="1" ht="41.4">
      <c r="A103" s="91" t="s">
        <v>3329</v>
      </c>
      <c r="B103" s="91" t="s">
        <v>1414</v>
      </c>
      <c r="C103" s="91" t="s">
        <v>3465</v>
      </c>
      <c r="D103" s="91" t="s">
        <v>3466</v>
      </c>
      <c r="E103" s="91" t="s">
        <v>3467</v>
      </c>
      <c r="F103" s="91">
        <v>25</v>
      </c>
      <c r="G103" s="91">
        <v>25</v>
      </c>
      <c r="H103" s="91" t="s">
        <v>3329</v>
      </c>
      <c r="I103" s="83"/>
    </row>
    <row r="104" spans="1:9" s="156" customFormat="1" ht="82.8">
      <c r="A104" s="115" t="s">
        <v>3973</v>
      </c>
      <c r="B104" s="113" t="s">
        <v>3786</v>
      </c>
      <c r="C104" s="116" t="s">
        <v>4566</v>
      </c>
      <c r="D104" s="310" t="s">
        <v>4567</v>
      </c>
      <c r="E104" s="311">
        <v>42867</v>
      </c>
      <c r="F104" s="112">
        <v>25</v>
      </c>
      <c r="G104" s="239">
        <v>25</v>
      </c>
      <c r="H104" s="538" t="s">
        <v>3751</v>
      </c>
      <c r="I104" s="83"/>
    </row>
    <row r="105" spans="1:9" s="156" customFormat="1" ht="28.8">
      <c r="A105" s="115" t="s">
        <v>4534</v>
      </c>
      <c r="B105" s="113" t="s">
        <v>3786</v>
      </c>
      <c r="C105" s="116" t="s">
        <v>4568</v>
      </c>
      <c r="D105" s="310" t="s">
        <v>4569</v>
      </c>
      <c r="E105" s="113" t="s">
        <v>4570</v>
      </c>
      <c r="F105" s="111">
        <v>25</v>
      </c>
      <c r="G105" s="239">
        <v>25</v>
      </c>
      <c r="H105" s="538" t="s">
        <v>3767</v>
      </c>
      <c r="I105" s="83"/>
    </row>
    <row r="106" spans="1:9" s="156" customFormat="1" ht="179.4">
      <c r="A106" s="115" t="s">
        <v>3800</v>
      </c>
      <c r="B106" s="113" t="s">
        <v>3786</v>
      </c>
      <c r="C106" s="116" t="s">
        <v>4571</v>
      </c>
      <c r="D106" s="310" t="s">
        <v>4572</v>
      </c>
      <c r="E106" s="311" t="s">
        <v>4573</v>
      </c>
      <c r="F106" s="111">
        <v>50</v>
      </c>
      <c r="G106" s="239">
        <v>50</v>
      </c>
      <c r="H106" s="538" t="s">
        <v>3753</v>
      </c>
      <c r="I106" s="83"/>
    </row>
    <row r="107" spans="1:9" s="156" customFormat="1" ht="82.8">
      <c r="A107" s="115" t="s">
        <v>3800</v>
      </c>
      <c r="B107" s="113" t="s">
        <v>3786</v>
      </c>
      <c r="C107" s="116" t="s">
        <v>4566</v>
      </c>
      <c r="D107" s="116" t="s">
        <v>4574</v>
      </c>
      <c r="E107" s="311">
        <v>42867</v>
      </c>
      <c r="F107" s="112">
        <v>25</v>
      </c>
      <c r="G107" s="239">
        <v>25</v>
      </c>
      <c r="H107" s="538" t="s">
        <v>3753</v>
      </c>
      <c r="I107" s="83"/>
    </row>
    <row r="108" spans="1:9" s="156" customFormat="1" ht="82.8">
      <c r="A108" s="115" t="s">
        <v>3800</v>
      </c>
      <c r="B108" s="113" t="s">
        <v>3786</v>
      </c>
      <c r="C108" s="116" t="s">
        <v>4575</v>
      </c>
      <c r="D108" s="116" t="s">
        <v>4576</v>
      </c>
      <c r="E108" s="311">
        <v>42808</v>
      </c>
      <c r="F108" s="112">
        <v>25</v>
      </c>
      <c r="G108" s="239">
        <v>25</v>
      </c>
      <c r="H108" s="538" t="s">
        <v>3753</v>
      </c>
      <c r="I108" s="83"/>
    </row>
    <row r="109" spans="1:9" s="156" customFormat="1" ht="96.6">
      <c r="A109" s="115" t="s">
        <v>3800</v>
      </c>
      <c r="B109" s="113" t="s">
        <v>3786</v>
      </c>
      <c r="C109" s="116" t="s">
        <v>4577</v>
      </c>
      <c r="D109" s="116" t="s">
        <v>4578</v>
      </c>
      <c r="E109" s="311">
        <v>42747</v>
      </c>
      <c r="F109" s="112">
        <v>25</v>
      </c>
      <c r="G109" s="239">
        <v>25</v>
      </c>
      <c r="H109" s="538" t="s">
        <v>3753</v>
      </c>
      <c r="I109" s="83"/>
    </row>
    <row r="110" spans="1:9" s="156" customFormat="1" ht="69">
      <c r="A110" s="115" t="s">
        <v>3800</v>
      </c>
      <c r="B110" s="113" t="s">
        <v>3786</v>
      </c>
      <c r="C110" s="116" t="s">
        <v>4579</v>
      </c>
      <c r="D110" s="116" t="s">
        <v>4580</v>
      </c>
      <c r="E110" s="311">
        <v>42830</v>
      </c>
      <c r="F110" s="112">
        <v>25</v>
      </c>
      <c r="G110" s="239">
        <v>25</v>
      </c>
      <c r="H110" s="538" t="s">
        <v>3753</v>
      </c>
      <c r="I110" s="83"/>
    </row>
    <row r="111" spans="1:9" s="156" customFormat="1" ht="69">
      <c r="A111" s="115" t="s">
        <v>3800</v>
      </c>
      <c r="B111" s="113" t="s">
        <v>3786</v>
      </c>
      <c r="C111" s="116" t="s">
        <v>4581</v>
      </c>
      <c r="D111" s="116" t="s">
        <v>4582</v>
      </c>
      <c r="E111" s="311">
        <v>42858</v>
      </c>
      <c r="F111" s="112">
        <v>25</v>
      </c>
      <c r="G111" s="239">
        <v>25</v>
      </c>
      <c r="H111" s="538" t="s">
        <v>3753</v>
      </c>
      <c r="I111" s="83"/>
    </row>
    <row r="112" spans="1:9" s="156" customFormat="1" ht="82.8">
      <c r="A112" s="115" t="s">
        <v>3800</v>
      </c>
      <c r="B112" s="113" t="s">
        <v>3786</v>
      </c>
      <c r="C112" s="116" t="s">
        <v>4583</v>
      </c>
      <c r="D112" s="116" t="s">
        <v>4584</v>
      </c>
      <c r="E112" s="311">
        <v>42949</v>
      </c>
      <c r="F112" s="112">
        <v>25</v>
      </c>
      <c r="G112" s="239">
        <v>25</v>
      </c>
      <c r="H112" s="538" t="s">
        <v>3753</v>
      </c>
      <c r="I112" s="83"/>
    </row>
    <row r="113" spans="1:9" s="156" customFormat="1" ht="82.8">
      <c r="A113" s="115" t="s">
        <v>3800</v>
      </c>
      <c r="B113" s="113" t="s">
        <v>3786</v>
      </c>
      <c r="C113" s="116" t="s">
        <v>4585</v>
      </c>
      <c r="D113" s="116" t="s">
        <v>4586</v>
      </c>
      <c r="E113" s="311">
        <v>42888</v>
      </c>
      <c r="F113" s="112">
        <v>25</v>
      </c>
      <c r="G113" s="239">
        <v>0</v>
      </c>
      <c r="H113" s="538" t="s">
        <v>3753</v>
      </c>
      <c r="I113" s="83"/>
    </row>
    <row r="114" spans="1:9" s="156" customFormat="1" ht="96.6">
      <c r="A114" s="115" t="s">
        <v>3800</v>
      </c>
      <c r="B114" s="113" t="s">
        <v>3786</v>
      </c>
      <c r="C114" s="116" t="s">
        <v>4587</v>
      </c>
      <c r="D114" s="116" t="s">
        <v>4588</v>
      </c>
      <c r="E114" s="311">
        <v>42769</v>
      </c>
      <c r="F114" s="112">
        <v>25</v>
      </c>
      <c r="G114" s="239">
        <v>0</v>
      </c>
      <c r="H114" s="538" t="s">
        <v>3753</v>
      </c>
      <c r="I114" s="83"/>
    </row>
    <row r="115" spans="1:9" s="156" customFormat="1" ht="69">
      <c r="A115" s="246" t="s">
        <v>4589</v>
      </c>
      <c r="B115" s="278" t="s">
        <v>1150</v>
      </c>
      <c r="C115" s="306" t="s">
        <v>4590</v>
      </c>
      <c r="D115" s="602" t="s">
        <v>4567</v>
      </c>
      <c r="E115" s="278" t="s">
        <v>4591</v>
      </c>
      <c r="F115" s="599">
        <v>50</v>
      </c>
      <c r="G115" s="578">
        <v>25</v>
      </c>
      <c r="H115" s="538" t="s">
        <v>3755</v>
      </c>
      <c r="I115" s="83"/>
    </row>
    <row r="116" spans="1:9" s="156" customFormat="1" ht="43.2">
      <c r="A116" s="246" t="s">
        <v>4589</v>
      </c>
      <c r="B116" s="278" t="s">
        <v>1150</v>
      </c>
      <c r="C116" s="306" t="s">
        <v>4592</v>
      </c>
      <c r="D116" s="602" t="s">
        <v>4593</v>
      </c>
      <c r="E116" s="278" t="s">
        <v>4594</v>
      </c>
      <c r="F116" s="606">
        <v>25</v>
      </c>
      <c r="G116" s="578">
        <v>25</v>
      </c>
      <c r="H116" s="538" t="s">
        <v>3755</v>
      </c>
      <c r="I116" s="83"/>
    </row>
    <row r="117" spans="1:9" s="156" customFormat="1" ht="57.6">
      <c r="A117" s="246" t="s">
        <v>4589</v>
      </c>
      <c r="B117" s="278" t="s">
        <v>1150</v>
      </c>
      <c r="C117" s="306" t="s">
        <v>4595</v>
      </c>
      <c r="D117" s="602" t="s">
        <v>4596</v>
      </c>
      <c r="E117" s="278" t="s">
        <v>4597</v>
      </c>
      <c r="F117" s="606">
        <v>25</v>
      </c>
      <c r="G117" s="578">
        <v>25</v>
      </c>
      <c r="H117" s="538" t="s">
        <v>3755</v>
      </c>
      <c r="I117" s="83"/>
    </row>
    <row r="118" spans="1:9" s="156" customFormat="1" ht="41.4">
      <c r="A118" s="246" t="s">
        <v>4589</v>
      </c>
      <c r="B118" s="278" t="s">
        <v>1150</v>
      </c>
      <c r="C118" s="306" t="s">
        <v>4598</v>
      </c>
      <c r="D118" s="602" t="s">
        <v>4599</v>
      </c>
      <c r="E118" s="278" t="s">
        <v>1025</v>
      </c>
      <c r="F118" s="606">
        <v>25</v>
      </c>
      <c r="G118" s="578">
        <v>25</v>
      </c>
      <c r="H118" s="538" t="s">
        <v>3755</v>
      </c>
      <c r="I118" s="83"/>
    </row>
    <row r="119" spans="1:9" s="156" customFormat="1" ht="28.8">
      <c r="A119" s="246" t="s">
        <v>4589</v>
      </c>
      <c r="B119" s="278" t="s">
        <v>1150</v>
      </c>
      <c r="C119" s="306" t="s">
        <v>4600</v>
      </c>
      <c r="D119" s="602" t="s">
        <v>4601</v>
      </c>
      <c r="E119" s="278" t="s">
        <v>4602</v>
      </c>
      <c r="F119" s="606">
        <v>50</v>
      </c>
      <c r="G119" s="578">
        <v>50</v>
      </c>
      <c r="H119" s="538" t="s">
        <v>3755</v>
      </c>
      <c r="I119" s="83"/>
    </row>
    <row r="120" spans="1:9" s="156" customFormat="1" ht="28.8">
      <c r="A120" s="246" t="s">
        <v>4589</v>
      </c>
      <c r="B120" s="278" t="s">
        <v>1150</v>
      </c>
      <c r="C120" s="306" t="s">
        <v>4603</v>
      </c>
      <c r="D120" s="602" t="s">
        <v>4604</v>
      </c>
      <c r="E120" s="278">
        <v>42860</v>
      </c>
      <c r="F120" s="606">
        <v>50</v>
      </c>
      <c r="G120" s="578">
        <v>0</v>
      </c>
      <c r="H120" s="538" t="s">
        <v>3755</v>
      </c>
      <c r="I120" s="83"/>
    </row>
    <row r="121" spans="1:9" s="156" customFormat="1" ht="28.8">
      <c r="A121" s="246" t="s">
        <v>4589</v>
      </c>
      <c r="B121" s="278" t="s">
        <v>1150</v>
      </c>
      <c r="C121" s="306" t="s">
        <v>4605</v>
      </c>
      <c r="D121" s="602" t="s">
        <v>4606</v>
      </c>
      <c r="E121" s="278">
        <v>42817</v>
      </c>
      <c r="F121" s="606">
        <v>50</v>
      </c>
      <c r="G121" s="578">
        <v>25</v>
      </c>
      <c r="H121" s="538" t="s">
        <v>3755</v>
      </c>
      <c r="I121" s="83"/>
    </row>
    <row r="122" spans="1:9" s="156" customFormat="1" ht="43.2">
      <c r="A122" s="246" t="s">
        <v>4589</v>
      </c>
      <c r="B122" s="278" t="s">
        <v>1150</v>
      </c>
      <c r="C122" s="306" t="s">
        <v>4607</v>
      </c>
      <c r="D122" s="602" t="s">
        <v>4608</v>
      </c>
      <c r="E122" s="278">
        <v>42827</v>
      </c>
      <c r="F122" s="606">
        <v>25</v>
      </c>
      <c r="G122" s="578">
        <v>25</v>
      </c>
      <c r="H122" s="538" t="s">
        <v>3755</v>
      </c>
      <c r="I122" s="83"/>
    </row>
    <row r="123" spans="1:9" s="156" customFormat="1" ht="28.8">
      <c r="A123" s="246" t="s">
        <v>4609</v>
      </c>
      <c r="B123" s="278" t="s">
        <v>3786</v>
      </c>
      <c r="C123" s="306" t="s">
        <v>4610</v>
      </c>
      <c r="D123" s="602" t="s">
        <v>4611</v>
      </c>
      <c r="E123" s="278" t="s">
        <v>4612</v>
      </c>
      <c r="F123" s="606">
        <v>25</v>
      </c>
      <c r="G123" s="578">
        <v>25</v>
      </c>
      <c r="H123" s="538" t="s">
        <v>3756</v>
      </c>
      <c r="I123" s="83"/>
    </row>
    <row r="124" spans="1:9" s="156" customFormat="1" ht="43.2">
      <c r="A124" s="246" t="s">
        <v>4609</v>
      </c>
      <c r="B124" s="278" t="s">
        <v>3786</v>
      </c>
      <c r="C124" s="306" t="s">
        <v>4613</v>
      </c>
      <c r="D124" s="602" t="s">
        <v>4614</v>
      </c>
      <c r="E124" s="278" t="s">
        <v>4615</v>
      </c>
      <c r="F124" s="606">
        <v>25</v>
      </c>
      <c r="G124" s="578">
        <v>25</v>
      </c>
      <c r="H124" s="538" t="s">
        <v>3756</v>
      </c>
      <c r="I124" s="83"/>
    </row>
    <row r="125" spans="1:9" s="156" customFormat="1" ht="43.2">
      <c r="A125" s="246" t="s">
        <v>4609</v>
      </c>
      <c r="B125" s="278" t="s">
        <v>3786</v>
      </c>
      <c r="C125" s="306" t="s">
        <v>4616</v>
      </c>
      <c r="D125" s="602" t="s">
        <v>4617</v>
      </c>
      <c r="E125" s="278" t="s">
        <v>4612</v>
      </c>
      <c r="F125" s="606">
        <v>25</v>
      </c>
      <c r="G125" s="578">
        <v>25</v>
      </c>
      <c r="H125" s="538" t="s">
        <v>3756</v>
      </c>
      <c r="I125" s="83"/>
    </row>
    <row r="126" spans="1:9" s="156" customFormat="1" ht="28.8">
      <c r="A126" s="246" t="s">
        <v>4609</v>
      </c>
      <c r="B126" s="278" t="s">
        <v>3786</v>
      </c>
      <c r="C126" s="306" t="s">
        <v>4618</v>
      </c>
      <c r="D126" s="306" t="s">
        <v>4619</v>
      </c>
      <c r="E126" s="278" t="s">
        <v>4620</v>
      </c>
      <c r="F126" s="606">
        <v>50</v>
      </c>
      <c r="G126" s="578">
        <v>50</v>
      </c>
      <c r="H126" s="538" t="s">
        <v>3756</v>
      </c>
      <c r="I126" s="83"/>
    </row>
    <row r="127" spans="1:9" s="156" customFormat="1" ht="28.8">
      <c r="A127" s="246" t="s">
        <v>4609</v>
      </c>
      <c r="B127" s="278" t="s">
        <v>3786</v>
      </c>
      <c r="C127" s="306" t="s">
        <v>4621</v>
      </c>
      <c r="D127" s="306" t="s">
        <v>4622</v>
      </c>
      <c r="E127" s="278" t="s">
        <v>4623</v>
      </c>
      <c r="F127" s="606">
        <v>25</v>
      </c>
      <c r="G127" s="578">
        <v>25</v>
      </c>
      <c r="H127" s="538" t="s">
        <v>3756</v>
      </c>
      <c r="I127" s="83"/>
    </row>
    <row r="128" spans="1:9" s="156" customFormat="1" ht="42">
      <c r="A128" s="246" t="s">
        <v>3757</v>
      </c>
      <c r="B128" s="278" t="s">
        <v>3786</v>
      </c>
      <c r="C128" s="607" t="s">
        <v>4624</v>
      </c>
      <c r="D128" s="602" t="s">
        <v>4625</v>
      </c>
      <c r="E128" s="278" t="s">
        <v>4626</v>
      </c>
      <c r="F128" s="599">
        <v>50</v>
      </c>
      <c r="G128" s="578">
        <f>F128/1</f>
        <v>50</v>
      </c>
      <c r="H128" s="538" t="s">
        <v>3757</v>
      </c>
      <c r="I128" s="83"/>
    </row>
    <row r="129" spans="1:9" s="156" customFormat="1" ht="43.2">
      <c r="A129" s="246" t="s">
        <v>3757</v>
      </c>
      <c r="B129" s="278" t="s">
        <v>3786</v>
      </c>
      <c r="C129" s="608" t="s">
        <v>4627</v>
      </c>
      <c r="D129" s="602" t="s">
        <v>4628</v>
      </c>
      <c r="E129" s="278" t="s">
        <v>4629</v>
      </c>
      <c r="F129" s="599">
        <v>50</v>
      </c>
      <c r="G129" s="578">
        <f>F129/1</f>
        <v>50</v>
      </c>
      <c r="H129" s="538" t="s">
        <v>3757</v>
      </c>
      <c r="I129" s="83"/>
    </row>
    <row r="130" spans="1:9" s="156" customFormat="1" ht="52.2">
      <c r="A130" s="246" t="s">
        <v>3757</v>
      </c>
      <c r="B130" s="278" t="s">
        <v>3786</v>
      </c>
      <c r="C130" s="608" t="s">
        <v>4630</v>
      </c>
      <c r="D130" s="602" t="s">
        <v>4631</v>
      </c>
      <c r="E130" s="278" t="s">
        <v>4632</v>
      </c>
      <c r="F130" s="599">
        <v>50</v>
      </c>
      <c r="G130" s="578">
        <f>F130/1</f>
        <v>50</v>
      </c>
      <c r="H130" s="538" t="s">
        <v>3757</v>
      </c>
      <c r="I130" s="83"/>
    </row>
    <row r="131" spans="1:9" s="156" customFormat="1" ht="43.2">
      <c r="A131" s="246" t="s">
        <v>3757</v>
      </c>
      <c r="B131" s="278" t="s">
        <v>3786</v>
      </c>
      <c r="C131" s="306" t="s">
        <v>4633</v>
      </c>
      <c r="D131" s="602" t="s">
        <v>4634</v>
      </c>
      <c r="E131" s="278" t="s">
        <v>4635</v>
      </c>
      <c r="F131" s="599">
        <v>25</v>
      </c>
      <c r="G131" s="578">
        <v>25</v>
      </c>
      <c r="H131" s="538" t="s">
        <v>3757</v>
      </c>
      <c r="I131" s="83"/>
    </row>
    <row r="132" spans="1:9" s="156" customFormat="1" ht="55.2">
      <c r="A132" s="246" t="s">
        <v>3757</v>
      </c>
      <c r="B132" s="278" t="s">
        <v>3786</v>
      </c>
      <c r="C132" s="306" t="s">
        <v>4636</v>
      </c>
      <c r="D132" s="602" t="s">
        <v>4637</v>
      </c>
      <c r="E132" s="278" t="s">
        <v>4638</v>
      </c>
      <c r="F132" s="599">
        <v>25</v>
      </c>
      <c r="G132" s="578">
        <v>25</v>
      </c>
      <c r="H132" s="538" t="s">
        <v>3757</v>
      </c>
      <c r="I132" s="83"/>
    </row>
    <row r="133" spans="1:9" s="156" customFormat="1" ht="82.8">
      <c r="A133" s="246" t="s">
        <v>3757</v>
      </c>
      <c r="B133" s="278" t="s">
        <v>3786</v>
      </c>
      <c r="C133" s="306" t="s">
        <v>4639</v>
      </c>
      <c r="D133" s="602" t="s">
        <v>4640</v>
      </c>
      <c r="E133" s="278" t="s">
        <v>4635</v>
      </c>
      <c r="F133" s="599">
        <v>25</v>
      </c>
      <c r="G133" s="578"/>
      <c r="H133" s="538" t="s">
        <v>3757</v>
      </c>
      <c r="I133" s="83"/>
    </row>
    <row r="134" spans="1:9" s="156" customFormat="1" ht="41.4">
      <c r="A134" s="246" t="s">
        <v>4641</v>
      </c>
      <c r="B134" s="278" t="s">
        <v>3786</v>
      </c>
      <c r="C134" s="246" t="s">
        <v>4642</v>
      </c>
      <c r="D134" s="307" t="s">
        <v>4643</v>
      </c>
      <c r="E134" s="278">
        <v>2017</v>
      </c>
      <c r="F134" s="278">
        <v>25</v>
      </c>
      <c r="G134" s="578">
        <v>25</v>
      </c>
      <c r="H134" s="538" t="s">
        <v>3758</v>
      </c>
      <c r="I134" s="83"/>
    </row>
    <row r="135" spans="1:9" s="156" customFormat="1" ht="28.8">
      <c r="A135" s="246" t="s">
        <v>3822</v>
      </c>
      <c r="B135" s="278" t="s">
        <v>3786</v>
      </c>
      <c r="C135" s="306" t="s">
        <v>4644</v>
      </c>
      <c r="D135" s="602" t="s">
        <v>4637</v>
      </c>
      <c r="E135" s="278" t="s">
        <v>679</v>
      </c>
      <c r="F135" s="599">
        <v>25</v>
      </c>
      <c r="G135" s="578">
        <v>25</v>
      </c>
      <c r="H135" s="538" t="s">
        <v>3768</v>
      </c>
      <c r="I135" s="83"/>
    </row>
    <row r="136" spans="1:9" s="156" customFormat="1" ht="72">
      <c r="A136" s="246" t="s">
        <v>3822</v>
      </c>
      <c r="B136" s="278" t="s">
        <v>3786</v>
      </c>
      <c r="C136" s="306" t="s">
        <v>4645</v>
      </c>
      <c r="D136" s="602" t="s">
        <v>4646</v>
      </c>
      <c r="E136" s="278" t="s">
        <v>4647</v>
      </c>
      <c r="F136" s="606">
        <v>25</v>
      </c>
      <c r="G136" s="578">
        <v>25</v>
      </c>
      <c r="H136" s="538" t="s">
        <v>3768</v>
      </c>
      <c r="I136" s="83"/>
    </row>
    <row r="137" spans="1:9" s="156" customFormat="1" ht="28.8">
      <c r="A137" s="246" t="s">
        <v>3822</v>
      </c>
      <c r="B137" s="278" t="s">
        <v>3786</v>
      </c>
      <c r="C137" s="306" t="s">
        <v>4648</v>
      </c>
      <c r="D137" s="602" t="s">
        <v>4649</v>
      </c>
      <c r="E137" s="278" t="s">
        <v>3348</v>
      </c>
      <c r="F137" s="599">
        <v>25</v>
      </c>
      <c r="G137" s="578">
        <v>25</v>
      </c>
      <c r="H137" s="538" t="s">
        <v>3768</v>
      </c>
      <c r="I137" s="83"/>
    </row>
    <row r="138" spans="1:9" s="156" customFormat="1" ht="43.2">
      <c r="A138" s="246" t="s">
        <v>3822</v>
      </c>
      <c r="B138" s="278" t="s">
        <v>3786</v>
      </c>
      <c r="C138" s="306" t="s">
        <v>4650</v>
      </c>
      <c r="D138" s="602" t="s">
        <v>4651</v>
      </c>
      <c r="E138" s="278" t="s">
        <v>4652</v>
      </c>
      <c r="F138" s="606">
        <v>50</v>
      </c>
      <c r="G138" s="578">
        <v>50</v>
      </c>
      <c r="H138" s="538" t="s">
        <v>3768</v>
      </c>
      <c r="I138" s="83"/>
    </row>
    <row r="139" spans="1:9" s="156" customFormat="1" ht="28.8">
      <c r="A139" s="246" t="s">
        <v>4653</v>
      </c>
      <c r="B139" s="278"/>
      <c r="C139" s="306" t="s">
        <v>4654</v>
      </c>
      <c r="D139" s="602" t="s">
        <v>4655</v>
      </c>
      <c r="E139" s="609">
        <v>42878</v>
      </c>
      <c r="F139" s="599">
        <v>25</v>
      </c>
      <c r="G139" s="578">
        <v>25</v>
      </c>
      <c r="H139" s="538" t="s">
        <v>3772</v>
      </c>
      <c r="I139" s="83"/>
    </row>
    <row r="140" spans="1:9" s="156" customFormat="1" ht="57.6">
      <c r="A140" s="246" t="s">
        <v>4656</v>
      </c>
      <c r="B140" s="278" t="s">
        <v>3786</v>
      </c>
      <c r="C140" s="306" t="s">
        <v>4657</v>
      </c>
      <c r="D140" s="602" t="s">
        <v>4658</v>
      </c>
      <c r="E140" s="609">
        <v>43029</v>
      </c>
      <c r="F140" s="599">
        <v>25</v>
      </c>
      <c r="G140" s="578">
        <v>25</v>
      </c>
      <c r="H140" s="538" t="s">
        <v>3777</v>
      </c>
      <c r="I140" s="83"/>
    </row>
    <row r="141" spans="1:9" s="156" customFormat="1" ht="41.4">
      <c r="A141" s="246" t="s">
        <v>4659</v>
      </c>
      <c r="B141" s="246" t="s">
        <v>3786</v>
      </c>
      <c r="C141" s="306" t="s">
        <v>4660</v>
      </c>
      <c r="D141" s="602" t="s">
        <v>4661</v>
      </c>
      <c r="E141" s="278" t="s">
        <v>4662</v>
      </c>
      <c r="F141" s="599">
        <v>25</v>
      </c>
      <c r="G141" s="578">
        <v>25</v>
      </c>
      <c r="H141" s="538" t="s">
        <v>3785</v>
      </c>
      <c r="I141" s="83"/>
    </row>
    <row r="142" spans="1:9" s="156" customFormat="1" ht="28.8">
      <c r="A142" s="246" t="s">
        <v>4659</v>
      </c>
      <c r="B142" s="246" t="s">
        <v>3786</v>
      </c>
      <c r="C142" s="306" t="s">
        <v>4663</v>
      </c>
      <c r="D142" s="44" t="s">
        <v>4664</v>
      </c>
      <c r="E142" s="278" t="s">
        <v>4665</v>
      </c>
      <c r="F142" s="606">
        <v>50</v>
      </c>
      <c r="G142" s="578">
        <v>50</v>
      </c>
      <c r="H142" s="538" t="s">
        <v>3785</v>
      </c>
      <c r="I142" s="83"/>
    </row>
    <row r="143" spans="1:9" s="156" customFormat="1" ht="28.8">
      <c r="A143" s="246" t="s">
        <v>4659</v>
      </c>
      <c r="B143" s="246" t="s">
        <v>3786</v>
      </c>
      <c r="C143" s="306" t="s">
        <v>4666</v>
      </c>
      <c r="D143" s="602" t="s">
        <v>4667</v>
      </c>
      <c r="E143" s="278" t="s">
        <v>4668</v>
      </c>
      <c r="F143" s="606">
        <v>25</v>
      </c>
      <c r="G143" s="578">
        <v>25</v>
      </c>
      <c r="H143" s="538" t="s">
        <v>3785</v>
      </c>
      <c r="I143" s="83"/>
    </row>
    <row r="144" spans="1:9">
      <c r="A144" s="70"/>
      <c r="B144" s="70"/>
      <c r="C144" s="24"/>
      <c r="D144" s="24"/>
      <c r="E144" s="24"/>
      <c r="F144" s="24"/>
      <c r="G144" s="62">
        <f>SUM(G10:G143)</f>
        <v>3825</v>
      </c>
    </row>
    <row r="146" spans="1:7" s="2" customFormat="1" ht="15" customHeight="1">
      <c r="A146" s="683" t="s">
        <v>12</v>
      </c>
      <c r="B146" s="683"/>
      <c r="C146" s="683"/>
      <c r="D146" s="683"/>
      <c r="E146" s="683"/>
      <c r="F146" s="683"/>
      <c r="G146" s="683"/>
    </row>
    <row r="147" spans="1:7">
      <c r="F147" s="1"/>
    </row>
    <row r="149" spans="1:7">
      <c r="D149" s="44"/>
      <c r="E149" s="44"/>
      <c r="F149" s="43"/>
      <c r="G149" s="43"/>
    </row>
  </sheetData>
  <mergeCells count="6">
    <mergeCell ref="A2:G2"/>
    <mergeCell ref="A5:G5"/>
    <mergeCell ref="A146:G146"/>
    <mergeCell ref="A4:G4"/>
    <mergeCell ref="A6:G6"/>
    <mergeCell ref="A7:G7"/>
  </mergeCells>
  <phoneticPr fontId="22" type="noConversion"/>
  <hyperlinks>
    <hyperlink ref="D34" r:id="rId1"/>
    <hyperlink ref="D35" r:id="rId2"/>
    <hyperlink ref="D36" r:id="rId3"/>
    <hyperlink ref="D37" r:id="rId4"/>
    <hyperlink ref="D43" r:id="rId5"/>
    <hyperlink ref="D44" r:id="rId6"/>
    <hyperlink ref="C46" r:id="rId7" display="https://www.tandfonline.com/toc/tpmr20/current"/>
    <hyperlink ref="D62" r:id="rId8"/>
    <hyperlink ref="D66" r:id="rId9"/>
    <hyperlink ref="D64" r:id="rId10"/>
    <hyperlink ref="D65" r:id="rId11"/>
    <hyperlink ref="D68" r:id="rId12"/>
    <hyperlink ref="D71" r:id="rId13"/>
    <hyperlink ref="D74" r:id="rId14"/>
    <hyperlink ref="D75" r:id="rId15"/>
    <hyperlink ref="D76" r:id="rId16"/>
    <hyperlink ref="D77" r:id="rId17"/>
    <hyperlink ref="D83" r:id="rId18" location="indices"/>
    <hyperlink ref="D84" r:id="rId19"/>
    <hyperlink ref="D86" r:id="rId20"/>
    <hyperlink ref="D89" r:id="rId21"/>
    <hyperlink ref="D91" r:id="rId22"/>
    <hyperlink ref="D93" r:id="rId23"/>
    <hyperlink ref="D92" r:id="rId24"/>
    <hyperlink ref="D96" r:id="rId25"/>
    <hyperlink ref="D97" r:id="rId26"/>
    <hyperlink ref="D98" r:id="rId27"/>
    <hyperlink ref="D99" r:id="rId28"/>
    <hyperlink ref="D101" r:id="rId29"/>
    <hyperlink ref="D103" r:id="rId30"/>
    <hyperlink ref="D78" r:id="rId31"/>
    <hyperlink ref="D80" r:id="rId32"/>
    <hyperlink ref="D81" r:id="rId33"/>
    <hyperlink ref="D79" r:id="rId34"/>
    <hyperlink ref="D82" r:id="rId35"/>
    <hyperlink ref="D87" r:id="rId36"/>
    <hyperlink ref="D104" r:id="rId37"/>
    <hyperlink ref="D105" r:id="rId38"/>
    <hyperlink ref="D106" r:id="rId39"/>
    <hyperlink ref="D115" r:id="rId40"/>
    <hyperlink ref="D116" r:id="rId41"/>
    <hyperlink ref="D117" r:id="rId42"/>
    <hyperlink ref="D118" r:id="rId43"/>
    <hyperlink ref="D119" r:id="rId44"/>
    <hyperlink ref="D123" r:id="rId45"/>
    <hyperlink ref="D124" r:id="rId46"/>
    <hyperlink ref="D125" r:id="rId47"/>
    <hyperlink ref="D129" r:id="rId48"/>
    <hyperlink ref="D128" r:id="rId49"/>
    <hyperlink ref="D130" r:id="rId50"/>
    <hyperlink ref="D131" r:id="rId51"/>
    <hyperlink ref="D132" r:id="rId52"/>
    <hyperlink ref="D133" r:id="rId53"/>
    <hyperlink ref="D134" r:id="rId54"/>
    <hyperlink ref="D137" r:id="rId55"/>
    <hyperlink ref="D138" r:id="rId56"/>
    <hyperlink ref="D135" r:id="rId57"/>
    <hyperlink ref="D136" r:id="rId58"/>
    <hyperlink ref="D139" r:id="rId59"/>
    <hyperlink ref="D140" r:id="rId60"/>
    <hyperlink ref="D141" r:id="rId61"/>
    <hyperlink ref="D143" r:id="rId62"/>
  </hyperlinks>
  <pageMargins left="0.511811023622047" right="0.31496062992126" top="0.16" bottom="0" header="0" footer="0"/>
  <pageSetup paperSize="9" orientation="landscape" horizontalDpi="200" verticalDpi="200" r:id="rId63"/>
</worksheet>
</file>

<file path=xl/worksheets/sheet17.xml><?xml version="1.0" encoding="utf-8"?>
<worksheet xmlns="http://schemas.openxmlformats.org/spreadsheetml/2006/main" xmlns:r="http://schemas.openxmlformats.org/officeDocument/2006/relationships">
  <dimension ref="A2:J89"/>
  <sheetViews>
    <sheetView topLeftCell="A82" zoomScaleNormal="130" workbookViewId="0">
      <selection activeCell="I86" sqref="I86"/>
    </sheetView>
  </sheetViews>
  <sheetFormatPr defaultRowHeight="14.4"/>
  <cols>
    <col min="1" max="1" width="25" style="2" customWidth="1"/>
    <col min="2" max="2" width="10.5546875" style="2" customWidth="1"/>
    <col min="3" max="3" width="23" style="7" customWidth="1"/>
    <col min="4" max="4" width="17" style="7" customWidth="1"/>
    <col min="5" max="5" width="16" style="7" customWidth="1"/>
    <col min="6" max="6" width="15.33203125" style="7" customWidth="1"/>
    <col min="7" max="7" width="9" style="7" customWidth="1"/>
    <col min="8" max="8" width="10.6640625" style="1" customWidth="1"/>
    <col min="9" max="9" width="10" style="1" customWidth="1"/>
    <col min="10" max="10" width="20.88671875" customWidth="1"/>
  </cols>
  <sheetData>
    <row r="2" spans="1:10" ht="15.6">
      <c r="A2" s="684" t="s">
        <v>126</v>
      </c>
      <c r="B2" s="717"/>
      <c r="C2" s="717"/>
      <c r="D2" s="717"/>
      <c r="E2" s="717"/>
      <c r="F2" s="717"/>
      <c r="G2" s="717"/>
      <c r="H2" s="717"/>
      <c r="I2" s="718"/>
    </row>
    <row r="3" spans="1:10" ht="15.6">
      <c r="A3" s="12"/>
      <c r="B3" s="12"/>
      <c r="C3" s="12"/>
      <c r="D3" s="12"/>
      <c r="E3" s="12"/>
      <c r="F3" s="12"/>
      <c r="G3" s="12"/>
      <c r="H3" s="12"/>
      <c r="I3" s="12"/>
    </row>
    <row r="4" spans="1:10">
      <c r="A4" s="745" t="s">
        <v>128</v>
      </c>
      <c r="B4" s="746"/>
      <c r="C4" s="746"/>
      <c r="D4" s="746"/>
      <c r="E4" s="746"/>
      <c r="F4" s="746"/>
      <c r="G4" s="746"/>
      <c r="H4" s="746"/>
      <c r="I4" s="747"/>
    </row>
    <row r="5" spans="1:10" ht="106.5" customHeight="1">
      <c r="A5" s="745" t="s">
        <v>129</v>
      </c>
      <c r="B5" s="746"/>
      <c r="C5" s="746"/>
      <c r="D5" s="746"/>
      <c r="E5" s="746"/>
      <c r="F5" s="746"/>
      <c r="G5" s="746"/>
      <c r="H5" s="746"/>
      <c r="I5" s="747"/>
    </row>
    <row r="6" spans="1:10" ht="93.75" customHeight="1">
      <c r="A6" s="745" t="s">
        <v>130</v>
      </c>
      <c r="B6" s="746"/>
      <c r="C6" s="746"/>
      <c r="D6" s="746"/>
      <c r="E6" s="746"/>
      <c r="F6" s="746"/>
      <c r="G6" s="746"/>
      <c r="H6" s="746"/>
      <c r="I6" s="747"/>
    </row>
    <row r="7" spans="1:10">
      <c r="A7" s="5"/>
      <c r="B7" s="5"/>
      <c r="C7" s="6"/>
      <c r="D7" s="6"/>
      <c r="E7" s="6"/>
      <c r="F7" s="6"/>
      <c r="G7" s="6"/>
      <c r="H7" s="6"/>
      <c r="I7" s="5"/>
    </row>
    <row r="8" spans="1:10" ht="82.8">
      <c r="A8" s="53" t="s">
        <v>22</v>
      </c>
      <c r="B8" s="48" t="s">
        <v>25</v>
      </c>
      <c r="C8" s="53" t="s">
        <v>101</v>
      </c>
      <c r="D8" s="53" t="s">
        <v>131</v>
      </c>
      <c r="E8" s="53" t="s">
        <v>127</v>
      </c>
      <c r="F8" s="53" t="s">
        <v>133</v>
      </c>
      <c r="G8" s="53" t="s">
        <v>132</v>
      </c>
      <c r="H8" s="53" t="s">
        <v>54</v>
      </c>
      <c r="I8" s="53" t="s">
        <v>7</v>
      </c>
      <c r="J8" s="84" t="s">
        <v>202</v>
      </c>
    </row>
    <row r="9" spans="1:10" ht="41.4">
      <c r="A9" s="115" t="s">
        <v>431</v>
      </c>
      <c r="B9" s="115" t="s">
        <v>214</v>
      </c>
      <c r="C9" s="115" t="s">
        <v>437</v>
      </c>
      <c r="D9" s="115" t="s">
        <v>438</v>
      </c>
      <c r="E9" s="318" t="s">
        <v>439</v>
      </c>
      <c r="F9" s="113" t="s">
        <v>440</v>
      </c>
      <c r="G9" s="113" t="s">
        <v>441</v>
      </c>
      <c r="H9" s="114">
        <v>25</v>
      </c>
      <c r="I9" s="117">
        <v>25</v>
      </c>
      <c r="J9" s="179" t="s">
        <v>356</v>
      </c>
    </row>
    <row r="10" spans="1:10" ht="96.6">
      <c r="A10" s="115" t="s">
        <v>431</v>
      </c>
      <c r="B10" s="115" t="s">
        <v>214</v>
      </c>
      <c r="C10" s="116" t="s">
        <v>442</v>
      </c>
      <c r="D10" s="115" t="s">
        <v>438</v>
      </c>
      <c r="E10" s="290" t="s">
        <v>439</v>
      </c>
      <c r="F10" s="113" t="s">
        <v>440</v>
      </c>
      <c r="G10" s="113" t="s">
        <v>441</v>
      </c>
      <c r="H10" s="111">
        <v>25</v>
      </c>
      <c r="I10" s="117">
        <v>25</v>
      </c>
      <c r="J10" s="179" t="s">
        <v>356</v>
      </c>
    </row>
    <row r="11" spans="1:10" ht="110.4">
      <c r="A11" s="313" t="s">
        <v>568</v>
      </c>
      <c r="B11" s="313" t="s">
        <v>214</v>
      </c>
      <c r="C11" s="302" t="s">
        <v>582</v>
      </c>
      <c r="D11" s="314" t="s">
        <v>583</v>
      </c>
      <c r="E11" s="315" t="s">
        <v>584</v>
      </c>
      <c r="F11" s="313" t="s">
        <v>585</v>
      </c>
      <c r="G11" s="313" t="s">
        <v>586</v>
      </c>
      <c r="H11" s="316">
        <v>25</v>
      </c>
      <c r="I11" s="317">
        <v>25</v>
      </c>
      <c r="J11" s="179" t="s">
        <v>357</v>
      </c>
    </row>
    <row r="12" spans="1:10" ht="69">
      <c r="A12" s="115" t="s">
        <v>636</v>
      </c>
      <c r="B12" s="115" t="s">
        <v>214</v>
      </c>
      <c r="C12" s="115" t="s">
        <v>642</v>
      </c>
      <c r="D12" s="115" t="s">
        <v>643</v>
      </c>
      <c r="E12" s="115" t="s">
        <v>644</v>
      </c>
      <c r="F12" s="113" t="s">
        <v>645</v>
      </c>
      <c r="G12" s="113" t="s">
        <v>646</v>
      </c>
      <c r="H12" s="114">
        <v>50</v>
      </c>
      <c r="I12" s="215">
        <v>50</v>
      </c>
      <c r="J12" s="179" t="s">
        <v>617</v>
      </c>
    </row>
    <row r="13" spans="1:10" ht="41.4">
      <c r="A13" s="115" t="s">
        <v>618</v>
      </c>
      <c r="B13" s="115" t="s">
        <v>214</v>
      </c>
      <c r="C13" s="115" t="s">
        <v>342</v>
      </c>
      <c r="D13" s="115" t="s">
        <v>682</v>
      </c>
      <c r="E13" s="115" t="s">
        <v>343</v>
      </c>
      <c r="F13" s="113" t="s">
        <v>440</v>
      </c>
      <c r="G13" s="113" t="s">
        <v>646</v>
      </c>
      <c r="H13" s="114">
        <v>50</v>
      </c>
      <c r="I13" s="215">
        <v>50</v>
      </c>
      <c r="J13" s="179" t="s">
        <v>618</v>
      </c>
    </row>
    <row r="14" spans="1:10" ht="41.4">
      <c r="A14" s="115" t="s">
        <v>619</v>
      </c>
      <c r="B14" s="113" t="s">
        <v>214</v>
      </c>
      <c r="C14" s="186" t="s">
        <v>704</v>
      </c>
      <c r="D14" s="115" t="s">
        <v>707</v>
      </c>
      <c r="E14" s="115" t="s">
        <v>705</v>
      </c>
      <c r="F14" s="113" t="s">
        <v>440</v>
      </c>
      <c r="G14" s="113" t="s">
        <v>708</v>
      </c>
      <c r="H14" s="114">
        <v>50</v>
      </c>
      <c r="I14" s="215">
        <v>50</v>
      </c>
      <c r="J14" s="179" t="s">
        <v>619</v>
      </c>
    </row>
    <row r="15" spans="1:10" ht="69">
      <c r="A15" s="115" t="s">
        <v>770</v>
      </c>
      <c r="B15" s="115" t="s">
        <v>214</v>
      </c>
      <c r="C15" s="115" t="s">
        <v>642</v>
      </c>
      <c r="D15" s="115" t="s">
        <v>643</v>
      </c>
      <c r="E15" s="115" t="s">
        <v>644</v>
      </c>
      <c r="F15" s="113" t="s">
        <v>645</v>
      </c>
      <c r="G15" s="113" t="s">
        <v>646</v>
      </c>
      <c r="H15" s="114">
        <v>50</v>
      </c>
      <c r="I15" s="215">
        <v>50</v>
      </c>
      <c r="J15" s="179" t="s">
        <v>620</v>
      </c>
    </row>
    <row r="16" spans="1:10" ht="41.4">
      <c r="A16" s="115" t="s">
        <v>808</v>
      </c>
      <c r="B16" s="115" t="s">
        <v>778</v>
      </c>
      <c r="C16" s="115" t="s">
        <v>811</v>
      </c>
      <c r="D16" s="115" t="s">
        <v>812</v>
      </c>
      <c r="E16" s="318" t="s">
        <v>644</v>
      </c>
      <c r="F16" s="113" t="s">
        <v>813</v>
      </c>
      <c r="G16" s="113" t="s">
        <v>814</v>
      </c>
      <c r="H16" s="114">
        <v>50</v>
      </c>
      <c r="I16" s="215">
        <v>50</v>
      </c>
      <c r="J16" s="179" t="s">
        <v>621</v>
      </c>
    </row>
    <row r="17" spans="1:10" ht="96.6">
      <c r="A17" s="115" t="s">
        <v>831</v>
      </c>
      <c r="B17" s="115" t="s">
        <v>214</v>
      </c>
      <c r="C17" s="115" t="s">
        <v>832</v>
      </c>
      <c r="D17" s="115" t="s">
        <v>812</v>
      </c>
      <c r="E17" s="115" t="s">
        <v>874</v>
      </c>
      <c r="F17" s="113" t="s">
        <v>440</v>
      </c>
      <c r="G17" s="113" t="s">
        <v>875</v>
      </c>
      <c r="H17" s="114">
        <v>50</v>
      </c>
      <c r="I17" s="215">
        <v>50</v>
      </c>
      <c r="J17" s="179" t="s">
        <v>622</v>
      </c>
    </row>
    <row r="18" spans="1:10" ht="96.6">
      <c r="A18" s="115" t="s">
        <v>1013</v>
      </c>
      <c r="B18" s="115" t="s">
        <v>214</v>
      </c>
      <c r="C18" s="115" t="s">
        <v>1014</v>
      </c>
      <c r="D18" s="115" t="s">
        <v>812</v>
      </c>
      <c r="E18" s="318" t="s">
        <v>1015</v>
      </c>
      <c r="F18" s="113" t="s">
        <v>440</v>
      </c>
      <c r="G18" s="113" t="s">
        <v>1016</v>
      </c>
      <c r="H18" s="114">
        <v>50</v>
      </c>
      <c r="I18" s="215">
        <v>50</v>
      </c>
      <c r="J18" s="179" t="s">
        <v>890</v>
      </c>
    </row>
    <row r="19" spans="1:10" ht="41.4">
      <c r="A19" s="115" t="s">
        <v>1054</v>
      </c>
      <c r="B19" s="115" t="s">
        <v>214</v>
      </c>
      <c r="C19" s="115" t="s">
        <v>1145</v>
      </c>
      <c r="D19" s="115" t="s">
        <v>583</v>
      </c>
      <c r="E19" s="115" t="s">
        <v>584</v>
      </c>
      <c r="F19" s="113" t="s">
        <v>1146</v>
      </c>
      <c r="G19" s="113" t="s">
        <v>586</v>
      </c>
      <c r="H19" s="114">
        <v>25</v>
      </c>
      <c r="I19" s="124">
        <v>25</v>
      </c>
      <c r="J19" s="179" t="s">
        <v>1054</v>
      </c>
    </row>
    <row r="20" spans="1:10" ht="82.8">
      <c r="A20" s="115" t="s">
        <v>1054</v>
      </c>
      <c r="B20" s="115" t="s">
        <v>214</v>
      </c>
      <c r="C20" s="115" t="s">
        <v>1147</v>
      </c>
      <c r="D20" s="115" t="s">
        <v>583</v>
      </c>
      <c r="E20" s="115" t="s">
        <v>584</v>
      </c>
      <c r="F20" s="113" t="s">
        <v>1146</v>
      </c>
      <c r="G20" s="113" t="s">
        <v>586</v>
      </c>
      <c r="H20" s="114">
        <v>25</v>
      </c>
      <c r="I20" s="124">
        <v>25</v>
      </c>
      <c r="J20" s="179" t="s">
        <v>1054</v>
      </c>
    </row>
    <row r="21" spans="1:10" ht="41.4">
      <c r="A21" s="115" t="s">
        <v>1061</v>
      </c>
      <c r="B21" s="115" t="s">
        <v>214</v>
      </c>
      <c r="C21" s="115" t="s">
        <v>1145</v>
      </c>
      <c r="D21" s="115" t="s">
        <v>583</v>
      </c>
      <c r="E21" s="115" t="s">
        <v>584</v>
      </c>
      <c r="F21" s="113" t="s">
        <v>1146</v>
      </c>
      <c r="G21" s="113" t="s">
        <v>586</v>
      </c>
      <c r="H21" s="114">
        <v>25</v>
      </c>
      <c r="I21" s="124">
        <v>25</v>
      </c>
      <c r="J21" s="179" t="s">
        <v>1061</v>
      </c>
    </row>
    <row r="22" spans="1:10" ht="82.8">
      <c r="A22" s="115" t="s">
        <v>1061</v>
      </c>
      <c r="B22" s="115" t="s">
        <v>214</v>
      </c>
      <c r="C22" s="115" t="s">
        <v>1147</v>
      </c>
      <c r="D22" s="115" t="s">
        <v>583</v>
      </c>
      <c r="E22" s="115" t="s">
        <v>584</v>
      </c>
      <c r="F22" s="113" t="s">
        <v>1146</v>
      </c>
      <c r="G22" s="113" t="s">
        <v>586</v>
      </c>
      <c r="H22" s="114">
        <v>25</v>
      </c>
      <c r="I22" s="124">
        <v>25</v>
      </c>
      <c r="J22" s="179" t="s">
        <v>1061</v>
      </c>
    </row>
    <row r="23" spans="1:10" s="156" customFormat="1" ht="55.2">
      <c r="A23" s="91" t="s">
        <v>3341</v>
      </c>
      <c r="B23" s="91" t="s">
        <v>1414</v>
      </c>
      <c r="C23" s="91" t="s">
        <v>3344</v>
      </c>
      <c r="D23" s="91" t="s">
        <v>812</v>
      </c>
      <c r="E23" s="91" t="s">
        <v>343</v>
      </c>
      <c r="F23" s="91" t="s">
        <v>440</v>
      </c>
      <c r="G23" s="91" t="s">
        <v>646</v>
      </c>
      <c r="H23" s="91">
        <v>50</v>
      </c>
      <c r="I23" s="91">
        <v>50</v>
      </c>
      <c r="J23" s="91" t="s">
        <v>2080</v>
      </c>
    </row>
    <row r="24" spans="1:10" s="156" customFormat="1" ht="55.2">
      <c r="A24" s="91" t="s">
        <v>3343</v>
      </c>
      <c r="B24" s="91" t="s">
        <v>1414</v>
      </c>
      <c r="C24" s="91" t="s">
        <v>3344</v>
      </c>
      <c r="D24" s="91" t="s">
        <v>812</v>
      </c>
      <c r="E24" s="91" t="s">
        <v>343</v>
      </c>
      <c r="F24" s="91" t="s">
        <v>3468</v>
      </c>
      <c r="G24" s="91" t="s">
        <v>3469</v>
      </c>
      <c r="H24" s="91">
        <v>50</v>
      </c>
      <c r="I24" s="91">
        <v>50</v>
      </c>
      <c r="J24" s="91" t="s">
        <v>2353</v>
      </c>
    </row>
    <row r="25" spans="1:10" s="156" customFormat="1" ht="55.2">
      <c r="A25" s="378" t="s">
        <v>3470</v>
      </c>
      <c r="B25" s="378" t="s">
        <v>1414</v>
      </c>
      <c r="C25" s="91" t="s">
        <v>3344</v>
      </c>
      <c r="D25" s="378" t="s">
        <v>3471</v>
      </c>
      <c r="E25" s="378" t="s">
        <v>644</v>
      </c>
      <c r="F25" s="378" t="s">
        <v>3472</v>
      </c>
      <c r="G25" s="378" t="s">
        <v>3368</v>
      </c>
      <c r="H25" s="378">
        <v>100</v>
      </c>
      <c r="I25" s="378">
        <v>100</v>
      </c>
      <c r="J25" s="378" t="s">
        <v>1651</v>
      </c>
    </row>
    <row r="26" spans="1:10" s="156" customFormat="1" ht="55.2">
      <c r="A26" s="91" t="s">
        <v>3473</v>
      </c>
      <c r="B26" s="91" t="s">
        <v>1414</v>
      </c>
      <c r="C26" s="91" t="s">
        <v>3344</v>
      </c>
      <c r="D26" s="91" t="s">
        <v>3471</v>
      </c>
      <c r="E26" s="91" t="s">
        <v>644</v>
      </c>
      <c r="F26" s="91" t="s">
        <v>440</v>
      </c>
      <c r="G26" s="91" t="s">
        <v>646</v>
      </c>
      <c r="H26" s="91">
        <v>50</v>
      </c>
      <c r="I26" s="91">
        <v>50</v>
      </c>
      <c r="J26" s="91" t="s">
        <v>3473</v>
      </c>
    </row>
    <row r="27" spans="1:10" s="156" customFormat="1" ht="55.2">
      <c r="A27" s="91" t="s">
        <v>1578</v>
      </c>
      <c r="B27" s="91" t="s">
        <v>1414</v>
      </c>
      <c r="C27" s="91" t="s">
        <v>3344</v>
      </c>
      <c r="D27" s="91" t="s">
        <v>812</v>
      </c>
      <c r="E27" s="91" t="s">
        <v>644</v>
      </c>
      <c r="F27" s="91" t="s">
        <v>813</v>
      </c>
      <c r="G27" s="91" t="s">
        <v>3474</v>
      </c>
      <c r="H27" s="91">
        <v>50</v>
      </c>
      <c r="I27" s="91">
        <v>50</v>
      </c>
      <c r="J27" s="91" t="s">
        <v>1578</v>
      </c>
    </row>
    <row r="28" spans="1:10" s="156" customFormat="1" ht="138">
      <c r="A28" s="115" t="s">
        <v>1578</v>
      </c>
      <c r="B28" s="115" t="s">
        <v>1414</v>
      </c>
      <c r="C28" s="115" t="s">
        <v>3367</v>
      </c>
      <c r="D28" s="115" t="s">
        <v>812</v>
      </c>
      <c r="E28" s="115" t="s">
        <v>3402</v>
      </c>
      <c r="F28" s="115" t="s">
        <v>3475</v>
      </c>
      <c r="G28" s="115" t="s">
        <v>655</v>
      </c>
      <c r="H28" s="115">
        <v>50</v>
      </c>
      <c r="I28" s="115">
        <v>0</v>
      </c>
      <c r="J28" s="115" t="s">
        <v>1578</v>
      </c>
    </row>
    <row r="29" spans="1:10" s="156" customFormat="1" ht="57">
      <c r="A29" s="115" t="s">
        <v>1578</v>
      </c>
      <c r="B29" s="115" t="s">
        <v>1414</v>
      </c>
      <c r="C29" s="115" t="s">
        <v>3476</v>
      </c>
      <c r="D29" s="115" t="s">
        <v>812</v>
      </c>
      <c r="E29" s="115"/>
      <c r="F29" s="115" t="s">
        <v>3475</v>
      </c>
      <c r="G29" s="115"/>
      <c r="H29" s="115">
        <v>50</v>
      </c>
      <c r="I29" s="115">
        <v>0</v>
      </c>
      <c r="J29" s="115" t="s">
        <v>1578</v>
      </c>
    </row>
    <row r="30" spans="1:10" s="156" customFormat="1" ht="57">
      <c r="A30" s="115" t="s">
        <v>1578</v>
      </c>
      <c r="B30" s="115" t="s">
        <v>1414</v>
      </c>
      <c r="C30" s="115" t="s">
        <v>3477</v>
      </c>
      <c r="D30" s="115" t="s">
        <v>812</v>
      </c>
      <c r="E30" s="115" t="s">
        <v>3478</v>
      </c>
      <c r="F30" s="115" t="s">
        <v>3475</v>
      </c>
      <c r="G30" s="115"/>
      <c r="H30" s="115">
        <v>50</v>
      </c>
      <c r="I30" s="115">
        <v>0</v>
      </c>
      <c r="J30" s="115" t="s">
        <v>1578</v>
      </c>
    </row>
    <row r="31" spans="1:10" s="156" customFormat="1" ht="57">
      <c r="A31" s="115" t="s">
        <v>1578</v>
      </c>
      <c r="B31" s="115" t="s">
        <v>1414</v>
      </c>
      <c r="C31" s="115" t="s">
        <v>3479</v>
      </c>
      <c r="D31" s="115" t="s">
        <v>812</v>
      </c>
      <c r="E31" s="115"/>
      <c r="F31" s="115" t="s">
        <v>3475</v>
      </c>
      <c r="G31" s="115"/>
      <c r="H31" s="115">
        <v>50</v>
      </c>
      <c r="I31" s="115">
        <v>0</v>
      </c>
      <c r="J31" s="115" t="s">
        <v>1578</v>
      </c>
    </row>
    <row r="32" spans="1:10" s="156" customFormat="1" ht="55.2">
      <c r="A32" s="91" t="s">
        <v>3371</v>
      </c>
      <c r="B32" s="91" t="s">
        <v>1414</v>
      </c>
      <c r="C32" s="91" t="s">
        <v>3381</v>
      </c>
      <c r="D32" s="91" t="s">
        <v>438</v>
      </c>
      <c r="E32" s="91" t="s">
        <v>3382</v>
      </c>
      <c r="F32" s="91" t="s">
        <v>440</v>
      </c>
      <c r="G32" s="91" t="s">
        <v>3480</v>
      </c>
      <c r="H32" s="91">
        <v>25</v>
      </c>
      <c r="I32" s="91">
        <v>25</v>
      </c>
      <c r="J32" s="91" t="s">
        <v>3371</v>
      </c>
    </row>
    <row r="33" spans="1:10" s="156" customFormat="1" ht="55.2">
      <c r="A33" s="91" t="s">
        <v>3371</v>
      </c>
      <c r="B33" s="91" t="s">
        <v>1414</v>
      </c>
      <c r="C33" s="91" t="s">
        <v>3384</v>
      </c>
      <c r="D33" s="91" t="s">
        <v>438</v>
      </c>
      <c r="E33" s="91" t="s">
        <v>3382</v>
      </c>
      <c r="F33" s="91" t="s">
        <v>440</v>
      </c>
      <c r="G33" s="91" t="s">
        <v>3480</v>
      </c>
      <c r="H33" s="91">
        <v>25</v>
      </c>
      <c r="I33" s="91">
        <v>25</v>
      </c>
      <c r="J33" s="91" t="s">
        <v>3371</v>
      </c>
    </row>
    <row r="34" spans="1:10" s="156" customFormat="1" ht="55.2">
      <c r="A34" s="91" t="s">
        <v>3371</v>
      </c>
      <c r="B34" s="91" t="s">
        <v>1414</v>
      </c>
      <c r="C34" s="91" t="s">
        <v>3344</v>
      </c>
      <c r="D34" s="91" t="s">
        <v>812</v>
      </c>
      <c r="E34" s="91" t="s">
        <v>343</v>
      </c>
      <c r="F34" s="91" t="s">
        <v>440</v>
      </c>
      <c r="G34" s="91" t="s">
        <v>3481</v>
      </c>
      <c r="H34" s="91">
        <v>50</v>
      </c>
      <c r="I34" s="91">
        <v>50</v>
      </c>
      <c r="J34" s="91" t="s">
        <v>3371</v>
      </c>
    </row>
    <row r="35" spans="1:10" s="156" customFormat="1" ht="55.2">
      <c r="A35" s="91" t="s">
        <v>1705</v>
      </c>
      <c r="B35" s="91" t="s">
        <v>1414</v>
      </c>
      <c r="C35" s="91" t="s">
        <v>3344</v>
      </c>
      <c r="D35" s="91" t="s">
        <v>3482</v>
      </c>
      <c r="E35" s="91" t="s">
        <v>343</v>
      </c>
      <c r="F35" s="91" t="s">
        <v>440</v>
      </c>
      <c r="G35" s="91" t="s">
        <v>646</v>
      </c>
      <c r="H35" s="91" t="s">
        <v>3483</v>
      </c>
      <c r="I35" s="91">
        <v>50</v>
      </c>
      <c r="J35" s="91" t="s">
        <v>1705</v>
      </c>
    </row>
    <row r="36" spans="1:10" s="156" customFormat="1" ht="55.2">
      <c r="A36" s="91" t="s">
        <v>2825</v>
      </c>
      <c r="B36" s="91" t="s">
        <v>1414</v>
      </c>
      <c r="C36" s="91" t="s">
        <v>3484</v>
      </c>
      <c r="D36" s="91" t="s">
        <v>3485</v>
      </c>
      <c r="E36" s="91" t="s">
        <v>3486</v>
      </c>
      <c r="F36" s="91" t="s">
        <v>3487</v>
      </c>
      <c r="G36" s="91" t="s">
        <v>3488</v>
      </c>
      <c r="H36" s="91">
        <v>25</v>
      </c>
      <c r="I36" s="91">
        <v>25</v>
      </c>
      <c r="J36" s="91" t="s">
        <v>2825</v>
      </c>
    </row>
    <row r="37" spans="1:10" s="156" customFormat="1" ht="41.4">
      <c r="A37" s="91" t="s">
        <v>2162</v>
      </c>
      <c r="B37" s="91" t="s">
        <v>1433</v>
      </c>
      <c r="C37" s="91" t="s">
        <v>3489</v>
      </c>
      <c r="D37" s="91" t="s">
        <v>812</v>
      </c>
      <c r="E37" s="91" t="s">
        <v>3490</v>
      </c>
      <c r="F37" s="91" t="s">
        <v>440</v>
      </c>
      <c r="G37" s="91" t="s">
        <v>3491</v>
      </c>
      <c r="H37" s="91">
        <v>50</v>
      </c>
      <c r="I37" s="91">
        <v>50</v>
      </c>
      <c r="J37" s="91" t="s">
        <v>2162</v>
      </c>
    </row>
    <row r="38" spans="1:10" s="156" customFormat="1" ht="151.80000000000001">
      <c r="A38" s="115" t="s">
        <v>3492</v>
      </c>
      <c r="B38" s="115" t="s">
        <v>1414</v>
      </c>
      <c r="C38" s="115" t="s">
        <v>3493</v>
      </c>
      <c r="D38" s="115" t="s">
        <v>438</v>
      </c>
      <c r="E38" s="115" t="s">
        <v>3494</v>
      </c>
      <c r="F38" s="115" t="s">
        <v>3495</v>
      </c>
      <c r="G38" s="115">
        <v>42809</v>
      </c>
      <c r="H38" s="115">
        <v>25</v>
      </c>
      <c r="I38" s="115">
        <v>25</v>
      </c>
      <c r="J38" s="115" t="s">
        <v>3492</v>
      </c>
    </row>
    <row r="39" spans="1:10" s="156" customFormat="1" ht="55.2">
      <c r="A39" s="115" t="s">
        <v>3492</v>
      </c>
      <c r="B39" s="115" t="s">
        <v>1414</v>
      </c>
      <c r="C39" s="115" t="s">
        <v>3496</v>
      </c>
      <c r="D39" s="115" t="s">
        <v>438</v>
      </c>
      <c r="E39" s="115" t="s">
        <v>3497</v>
      </c>
      <c r="F39" s="115" t="s">
        <v>3495</v>
      </c>
      <c r="G39" s="115">
        <v>42853</v>
      </c>
      <c r="H39" s="115">
        <v>25</v>
      </c>
      <c r="I39" s="115">
        <v>25</v>
      </c>
      <c r="J39" s="115" t="s">
        <v>3492</v>
      </c>
    </row>
    <row r="40" spans="1:10" s="156" customFormat="1" ht="27.6">
      <c r="A40" s="115" t="s">
        <v>3492</v>
      </c>
      <c r="B40" s="115" t="s">
        <v>1414</v>
      </c>
      <c r="C40" s="115" t="s">
        <v>3498</v>
      </c>
      <c r="D40" s="115" t="s">
        <v>438</v>
      </c>
      <c r="E40" s="115" t="s">
        <v>3497</v>
      </c>
      <c r="F40" s="115" t="s">
        <v>3495</v>
      </c>
      <c r="G40" s="115">
        <v>43038</v>
      </c>
      <c r="H40" s="115">
        <v>25</v>
      </c>
      <c r="I40" s="115">
        <v>25</v>
      </c>
      <c r="J40" s="115" t="s">
        <v>3492</v>
      </c>
    </row>
    <row r="41" spans="1:10" s="156" customFormat="1" ht="27.6">
      <c r="A41" s="115" t="s">
        <v>3492</v>
      </c>
      <c r="B41" s="115" t="s">
        <v>1414</v>
      </c>
      <c r="C41" s="115" t="s">
        <v>3499</v>
      </c>
      <c r="D41" s="115" t="s">
        <v>438</v>
      </c>
      <c r="E41" s="115" t="s">
        <v>3497</v>
      </c>
      <c r="F41" s="115" t="s">
        <v>3495</v>
      </c>
      <c r="G41" s="115" t="s">
        <v>3500</v>
      </c>
      <c r="H41" s="115">
        <v>25</v>
      </c>
      <c r="I41" s="115">
        <v>25</v>
      </c>
      <c r="J41" s="115" t="s">
        <v>3492</v>
      </c>
    </row>
    <row r="42" spans="1:10" s="156" customFormat="1" ht="55.2">
      <c r="A42" s="91" t="s">
        <v>1476</v>
      </c>
      <c r="B42" s="91" t="s">
        <v>1414</v>
      </c>
      <c r="C42" s="91" t="s">
        <v>3344</v>
      </c>
      <c r="D42" s="91" t="s">
        <v>3482</v>
      </c>
      <c r="E42" s="91" t="s">
        <v>343</v>
      </c>
      <c r="F42" s="91" t="s">
        <v>440</v>
      </c>
      <c r="G42" s="91" t="s">
        <v>646</v>
      </c>
      <c r="H42" s="91" t="s">
        <v>3483</v>
      </c>
      <c r="I42" s="91">
        <v>50</v>
      </c>
      <c r="J42" s="91" t="s">
        <v>1476</v>
      </c>
    </row>
    <row r="43" spans="1:10" s="156" customFormat="1" ht="55.2">
      <c r="A43" s="91" t="s">
        <v>2935</v>
      </c>
      <c r="B43" s="91" t="s">
        <v>1414</v>
      </c>
      <c r="C43" s="91" t="s">
        <v>3501</v>
      </c>
      <c r="D43" s="91" t="s">
        <v>3471</v>
      </c>
      <c r="E43" s="91" t="s">
        <v>3411</v>
      </c>
      <c r="F43" s="91" t="s">
        <v>440</v>
      </c>
      <c r="G43" s="91" t="s">
        <v>3502</v>
      </c>
      <c r="H43" s="91">
        <v>50</v>
      </c>
      <c r="I43" s="91">
        <v>50</v>
      </c>
      <c r="J43" s="91" t="s">
        <v>2935</v>
      </c>
    </row>
    <row r="44" spans="1:10" s="156" customFormat="1" ht="55.2">
      <c r="A44" s="91" t="s">
        <v>2935</v>
      </c>
      <c r="B44" s="91" t="s">
        <v>1414</v>
      </c>
      <c r="C44" s="91" t="s">
        <v>3344</v>
      </c>
      <c r="D44" s="91" t="s">
        <v>3471</v>
      </c>
      <c r="E44" s="91" t="s">
        <v>343</v>
      </c>
      <c r="F44" s="91" t="s">
        <v>440</v>
      </c>
      <c r="G44" s="91" t="s">
        <v>3503</v>
      </c>
      <c r="H44" s="91">
        <v>50</v>
      </c>
      <c r="I44" s="91">
        <v>50</v>
      </c>
      <c r="J44" s="91" t="s">
        <v>2935</v>
      </c>
    </row>
    <row r="45" spans="1:10" s="156" customFormat="1" ht="55.2">
      <c r="A45" s="91" t="s">
        <v>1483</v>
      </c>
      <c r="B45" s="91" t="s">
        <v>1414</v>
      </c>
      <c r="C45" s="91" t="s">
        <v>3344</v>
      </c>
      <c r="D45" s="91" t="s">
        <v>812</v>
      </c>
      <c r="E45" s="91" t="s">
        <v>644</v>
      </c>
      <c r="F45" s="91" t="s">
        <v>440</v>
      </c>
      <c r="G45" s="91" t="s">
        <v>646</v>
      </c>
      <c r="H45" s="91">
        <v>50</v>
      </c>
      <c r="I45" s="91">
        <f>H45</f>
        <v>50</v>
      </c>
      <c r="J45" s="91" t="s">
        <v>1483</v>
      </c>
    </row>
    <row r="46" spans="1:10" s="156" customFormat="1" ht="124.2">
      <c r="A46" s="91" t="s">
        <v>1483</v>
      </c>
      <c r="B46" s="91" t="s">
        <v>1414</v>
      </c>
      <c r="C46" s="91" t="s">
        <v>2429</v>
      </c>
      <c r="D46" s="91" t="s">
        <v>3504</v>
      </c>
      <c r="E46" s="91" t="s">
        <v>2433</v>
      </c>
      <c r="F46" s="91" t="s">
        <v>440</v>
      </c>
      <c r="G46" s="91" t="s">
        <v>3505</v>
      </c>
      <c r="H46" s="91">
        <v>25</v>
      </c>
      <c r="I46" s="91">
        <f>H46</f>
        <v>25</v>
      </c>
      <c r="J46" s="91" t="s">
        <v>1483</v>
      </c>
    </row>
    <row r="47" spans="1:10" s="156" customFormat="1" ht="96.6">
      <c r="A47" s="91" t="s">
        <v>878</v>
      </c>
      <c r="B47" s="91" t="s">
        <v>1414</v>
      </c>
      <c r="C47" s="91" t="s">
        <v>3506</v>
      </c>
      <c r="D47" s="91" t="s">
        <v>3471</v>
      </c>
      <c r="E47" s="91" t="s">
        <v>836</v>
      </c>
      <c r="F47" s="91" t="s">
        <v>3507</v>
      </c>
      <c r="G47" s="91" t="s">
        <v>3508</v>
      </c>
      <c r="H47" s="91">
        <v>100</v>
      </c>
      <c r="I47" s="91">
        <v>100</v>
      </c>
      <c r="J47" s="91" t="s">
        <v>878</v>
      </c>
    </row>
    <row r="48" spans="1:10" s="156" customFormat="1" ht="41.4">
      <c r="A48" s="91" t="s">
        <v>878</v>
      </c>
      <c r="B48" s="91" t="s">
        <v>1414</v>
      </c>
      <c r="C48" s="91" t="s">
        <v>3509</v>
      </c>
      <c r="D48" s="91" t="s">
        <v>3485</v>
      </c>
      <c r="E48" s="91" t="s">
        <v>3373</v>
      </c>
      <c r="F48" s="91" t="s">
        <v>3510</v>
      </c>
      <c r="G48" s="91" t="s">
        <v>3511</v>
      </c>
      <c r="H48" s="91">
        <v>50</v>
      </c>
      <c r="I48" s="91">
        <v>0</v>
      </c>
      <c r="J48" s="91" t="s">
        <v>878</v>
      </c>
    </row>
    <row r="49" spans="1:10" s="156" customFormat="1" ht="41.4">
      <c r="A49" s="91" t="s">
        <v>878</v>
      </c>
      <c r="B49" s="91" t="s">
        <v>1414</v>
      </c>
      <c r="C49" s="91" t="s">
        <v>3512</v>
      </c>
      <c r="D49" s="91" t="s">
        <v>3471</v>
      </c>
      <c r="E49" s="91" t="s">
        <v>3513</v>
      </c>
      <c r="F49" s="91" t="s">
        <v>3514</v>
      </c>
      <c r="G49" s="91" t="s">
        <v>3515</v>
      </c>
      <c r="H49" s="91">
        <v>50</v>
      </c>
      <c r="I49" s="91">
        <v>0</v>
      </c>
      <c r="J49" s="91" t="s">
        <v>878</v>
      </c>
    </row>
    <row r="50" spans="1:10" s="156" customFormat="1" ht="41.4">
      <c r="A50" s="91" t="s">
        <v>878</v>
      </c>
      <c r="B50" s="91" t="s">
        <v>1414</v>
      </c>
      <c r="C50" s="91" t="s">
        <v>3516</v>
      </c>
      <c r="D50" s="91" t="s">
        <v>3471</v>
      </c>
      <c r="E50" s="91" t="s">
        <v>3516</v>
      </c>
      <c r="F50" s="91" t="s">
        <v>3517</v>
      </c>
      <c r="G50" s="91" t="s">
        <v>3518</v>
      </c>
      <c r="H50" s="91">
        <v>50</v>
      </c>
      <c r="I50" s="91">
        <v>0</v>
      </c>
      <c r="J50" s="91" t="s">
        <v>878</v>
      </c>
    </row>
    <row r="51" spans="1:10" s="156" customFormat="1" ht="55.2">
      <c r="A51" s="91" t="s">
        <v>3067</v>
      </c>
      <c r="B51" s="91" t="s">
        <v>1414</v>
      </c>
      <c r="C51" s="91" t="s">
        <v>3344</v>
      </c>
      <c r="D51" s="91" t="s">
        <v>3482</v>
      </c>
      <c r="E51" s="91" t="s">
        <v>343</v>
      </c>
      <c r="F51" s="91" t="s">
        <v>440</v>
      </c>
      <c r="G51" s="91" t="s">
        <v>3474</v>
      </c>
      <c r="H51" s="91">
        <v>50</v>
      </c>
      <c r="I51" s="91">
        <v>50</v>
      </c>
      <c r="J51" s="91" t="s">
        <v>3067</v>
      </c>
    </row>
    <row r="52" spans="1:10" s="156" customFormat="1" ht="96.6">
      <c r="A52" s="91" t="s">
        <v>3067</v>
      </c>
      <c r="B52" s="91" t="s">
        <v>1414</v>
      </c>
      <c r="C52" s="91" t="s">
        <v>3506</v>
      </c>
      <c r="D52" s="91" t="s">
        <v>3482</v>
      </c>
      <c r="E52" s="91" t="s">
        <v>1650</v>
      </c>
      <c r="F52" s="91" t="s">
        <v>440</v>
      </c>
      <c r="G52" s="91" t="s">
        <v>655</v>
      </c>
      <c r="H52" s="91">
        <v>50</v>
      </c>
      <c r="I52" s="91">
        <v>50</v>
      </c>
      <c r="J52" s="91" t="s">
        <v>3067</v>
      </c>
    </row>
    <row r="53" spans="1:10" s="156" customFormat="1" ht="57">
      <c r="A53" s="91" t="s">
        <v>3090</v>
      </c>
      <c r="B53" s="91" t="s">
        <v>1414</v>
      </c>
      <c r="C53" s="91" t="s">
        <v>3427</v>
      </c>
      <c r="D53" s="91" t="s">
        <v>3519</v>
      </c>
      <c r="E53" s="91" t="s">
        <v>3520</v>
      </c>
      <c r="F53" s="91" t="s">
        <v>3521</v>
      </c>
      <c r="G53" s="91" t="s">
        <v>3503</v>
      </c>
      <c r="H53" s="91">
        <v>50</v>
      </c>
      <c r="I53" s="91">
        <v>50</v>
      </c>
      <c r="J53" s="91" t="s">
        <v>1493</v>
      </c>
    </row>
    <row r="54" spans="1:10" s="156" customFormat="1" ht="124.2">
      <c r="A54" s="91" t="s">
        <v>3430</v>
      </c>
      <c r="B54" s="91" t="s">
        <v>1414</v>
      </c>
      <c r="C54" s="91" t="s">
        <v>2429</v>
      </c>
      <c r="D54" s="91" t="s">
        <v>3504</v>
      </c>
      <c r="E54" s="91" t="s">
        <v>2433</v>
      </c>
      <c r="F54" s="91" t="s">
        <v>440</v>
      </c>
      <c r="G54" s="91" t="s">
        <v>3522</v>
      </c>
      <c r="H54" s="91">
        <v>25</v>
      </c>
      <c r="I54" s="91">
        <f>H54</f>
        <v>25</v>
      </c>
      <c r="J54" s="91" t="s">
        <v>3430</v>
      </c>
    </row>
    <row r="55" spans="1:10" s="156" customFormat="1" ht="82.8">
      <c r="A55" s="91" t="s">
        <v>3430</v>
      </c>
      <c r="B55" s="91" t="s">
        <v>1414</v>
      </c>
      <c r="C55" s="91" t="s">
        <v>3344</v>
      </c>
      <c r="D55" s="91" t="s">
        <v>3519</v>
      </c>
      <c r="E55" s="91" t="s">
        <v>3523</v>
      </c>
      <c r="F55" s="91" t="s">
        <v>440</v>
      </c>
      <c r="G55" s="91" t="s">
        <v>814</v>
      </c>
      <c r="H55" s="91">
        <v>50</v>
      </c>
      <c r="I55" s="91">
        <f>H55</f>
        <v>50</v>
      </c>
      <c r="J55" s="91" t="s">
        <v>3430</v>
      </c>
    </row>
    <row r="56" spans="1:10" s="156" customFormat="1" ht="55.2">
      <c r="A56" s="91" t="s">
        <v>3524</v>
      </c>
      <c r="B56" s="91" t="s">
        <v>1414</v>
      </c>
      <c r="C56" s="91" t="s">
        <v>3344</v>
      </c>
      <c r="D56" s="91" t="s">
        <v>3525</v>
      </c>
      <c r="E56" s="91" t="s">
        <v>343</v>
      </c>
      <c r="F56" s="91" t="s">
        <v>3487</v>
      </c>
      <c r="G56" s="91" t="s">
        <v>646</v>
      </c>
      <c r="H56" s="91">
        <v>50</v>
      </c>
      <c r="I56" s="91">
        <f>H56</f>
        <v>50</v>
      </c>
      <c r="J56" s="91" t="s">
        <v>3524</v>
      </c>
    </row>
    <row r="57" spans="1:10" s="156" customFormat="1" ht="55.2">
      <c r="A57" s="91" t="s">
        <v>3170</v>
      </c>
      <c r="B57" s="91" t="s">
        <v>1414</v>
      </c>
      <c r="C57" s="91" t="s">
        <v>3344</v>
      </c>
      <c r="D57" s="91" t="s">
        <v>812</v>
      </c>
      <c r="E57" s="91" t="s">
        <v>343</v>
      </c>
      <c r="F57" s="91" t="s">
        <v>440</v>
      </c>
      <c r="G57" s="91" t="s">
        <v>646</v>
      </c>
      <c r="H57" s="91">
        <v>50</v>
      </c>
      <c r="I57" s="91">
        <v>50</v>
      </c>
      <c r="J57" s="91" t="s">
        <v>3170</v>
      </c>
    </row>
    <row r="58" spans="1:10" s="156" customFormat="1" ht="124.2">
      <c r="A58" s="91" t="s">
        <v>1995</v>
      </c>
      <c r="B58" s="91" t="s">
        <v>1414</v>
      </c>
      <c r="C58" s="91" t="s">
        <v>2429</v>
      </c>
      <c r="D58" s="91" t="s">
        <v>3504</v>
      </c>
      <c r="E58" s="91" t="s">
        <v>2433</v>
      </c>
      <c r="F58" s="91" t="s">
        <v>3472</v>
      </c>
      <c r="G58" s="91">
        <v>42979</v>
      </c>
      <c r="H58" s="91">
        <v>50</v>
      </c>
      <c r="I58" s="91">
        <v>50</v>
      </c>
      <c r="J58" s="91" t="s">
        <v>1831</v>
      </c>
    </row>
    <row r="59" spans="1:10" s="156" customFormat="1" ht="55.2">
      <c r="A59" s="91" t="s">
        <v>1995</v>
      </c>
      <c r="B59" s="91" t="s">
        <v>1414</v>
      </c>
      <c r="C59" s="91" t="s">
        <v>3344</v>
      </c>
      <c r="D59" s="91" t="s">
        <v>3519</v>
      </c>
      <c r="E59" s="91" t="s">
        <v>343</v>
      </c>
      <c r="F59" s="91" t="s">
        <v>440</v>
      </c>
      <c r="G59" s="91">
        <v>42887</v>
      </c>
      <c r="H59" s="91">
        <v>50</v>
      </c>
      <c r="I59" s="91">
        <v>50</v>
      </c>
      <c r="J59" s="91" t="s">
        <v>1831</v>
      </c>
    </row>
    <row r="60" spans="1:10" s="156" customFormat="1" ht="55.2">
      <c r="A60" s="91" t="s">
        <v>2272</v>
      </c>
      <c r="B60" s="91" t="s">
        <v>1414</v>
      </c>
      <c r="C60" s="91" t="s">
        <v>3344</v>
      </c>
      <c r="D60" s="91" t="s">
        <v>812</v>
      </c>
      <c r="E60" s="91" t="s">
        <v>343</v>
      </c>
      <c r="F60" s="91" t="s">
        <v>440</v>
      </c>
      <c r="G60" s="91" t="s">
        <v>646</v>
      </c>
      <c r="H60" s="91">
        <v>50</v>
      </c>
      <c r="I60" s="91">
        <f>H60</f>
        <v>50</v>
      </c>
      <c r="J60" s="91" t="s">
        <v>2272</v>
      </c>
    </row>
    <row r="61" spans="1:10" s="156" customFormat="1" ht="55.2">
      <c r="A61" s="91" t="s">
        <v>3321</v>
      </c>
      <c r="B61" s="91" t="s">
        <v>3322</v>
      </c>
      <c r="C61" s="91" t="s">
        <v>3344</v>
      </c>
      <c r="D61" s="91" t="s">
        <v>3471</v>
      </c>
      <c r="E61" s="91" t="s">
        <v>343</v>
      </c>
      <c r="F61" s="91" t="s">
        <v>3526</v>
      </c>
      <c r="G61" s="91" t="s">
        <v>646</v>
      </c>
      <c r="H61" s="91">
        <v>50</v>
      </c>
      <c r="I61" s="91">
        <v>50</v>
      </c>
      <c r="J61" s="91" t="s">
        <v>3321</v>
      </c>
    </row>
    <row r="62" spans="1:10" s="156" customFormat="1" ht="96.6">
      <c r="A62" s="91" t="s">
        <v>3321</v>
      </c>
      <c r="B62" s="91" t="s">
        <v>3322</v>
      </c>
      <c r="C62" s="91" t="s">
        <v>3506</v>
      </c>
      <c r="D62" s="91" t="s">
        <v>3471</v>
      </c>
      <c r="E62" s="91" t="s">
        <v>874</v>
      </c>
      <c r="F62" s="91" t="s">
        <v>3527</v>
      </c>
      <c r="G62" s="91" t="s">
        <v>3528</v>
      </c>
      <c r="H62" s="91">
        <v>50</v>
      </c>
      <c r="I62" s="91">
        <v>50</v>
      </c>
      <c r="J62" s="91" t="s">
        <v>3321</v>
      </c>
    </row>
    <row r="63" spans="1:10" s="156" customFormat="1" ht="55.2">
      <c r="A63" s="91" t="s">
        <v>3529</v>
      </c>
      <c r="B63" s="91" t="s">
        <v>1414</v>
      </c>
      <c r="C63" s="91" t="s">
        <v>3344</v>
      </c>
      <c r="D63" s="91" t="s">
        <v>3482</v>
      </c>
      <c r="E63" s="91" t="s">
        <v>644</v>
      </c>
      <c r="F63" s="91" t="s">
        <v>440</v>
      </c>
      <c r="G63" s="91" t="s">
        <v>3474</v>
      </c>
      <c r="H63" s="91">
        <v>50</v>
      </c>
      <c r="I63" s="91">
        <v>50</v>
      </c>
      <c r="J63" s="91" t="s">
        <v>3529</v>
      </c>
    </row>
    <row r="64" spans="1:10" s="156" customFormat="1" ht="55.2">
      <c r="A64" s="91" t="s">
        <v>3435</v>
      </c>
      <c r="B64" s="91" t="s">
        <v>3322</v>
      </c>
      <c r="C64" s="91" t="s">
        <v>3344</v>
      </c>
      <c r="D64" s="91" t="s">
        <v>812</v>
      </c>
      <c r="E64" s="91" t="s">
        <v>343</v>
      </c>
      <c r="F64" s="91" t="s">
        <v>440</v>
      </c>
      <c r="G64" s="91" t="s">
        <v>646</v>
      </c>
      <c r="H64" s="91">
        <v>50</v>
      </c>
      <c r="I64" s="91">
        <v>50</v>
      </c>
      <c r="J64" s="91" t="s">
        <v>3435</v>
      </c>
    </row>
    <row r="65" spans="1:10" s="156" customFormat="1" ht="96.6">
      <c r="A65" s="91" t="s">
        <v>1846</v>
      </c>
      <c r="B65" s="91" t="s">
        <v>1414</v>
      </c>
      <c r="C65" s="91" t="s">
        <v>1835</v>
      </c>
      <c r="D65" s="91" t="s">
        <v>812</v>
      </c>
      <c r="E65" s="91" t="s">
        <v>836</v>
      </c>
      <c r="F65" s="91" t="s">
        <v>3530</v>
      </c>
      <c r="G65" s="91" t="s">
        <v>655</v>
      </c>
      <c r="H65" s="91">
        <v>50</v>
      </c>
      <c r="I65" s="91">
        <v>50</v>
      </c>
      <c r="J65" s="91" t="s">
        <v>1846</v>
      </c>
    </row>
    <row r="66" spans="1:10" s="156" customFormat="1" ht="55.2">
      <c r="A66" s="91" t="s">
        <v>1631</v>
      </c>
      <c r="B66" s="91" t="s">
        <v>1414</v>
      </c>
      <c r="C66" s="91" t="s">
        <v>3344</v>
      </c>
      <c r="D66" s="91" t="s">
        <v>3519</v>
      </c>
      <c r="E66" s="91" t="s">
        <v>644</v>
      </c>
      <c r="F66" s="91" t="s">
        <v>3472</v>
      </c>
      <c r="G66" s="91" t="s">
        <v>3503</v>
      </c>
      <c r="H66" s="91">
        <v>100</v>
      </c>
      <c r="I66" s="91">
        <v>100</v>
      </c>
      <c r="J66" s="91" t="s">
        <v>1634</v>
      </c>
    </row>
    <row r="67" spans="1:10" s="156" customFormat="1" ht="41.4">
      <c r="A67" s="91" t="s">
        <v>2440</v>
      </c>
      <c r="B67" s="91" t="s">
        <v>1414</v>
      </c>
      <c r="C67" s="91" t="s">
        <v>3531</v>
      </c>
      <c r="D67" s="91" t="s">
        <v>812</v>
      </c>
      <c r="E67" s="91" t="s">
        <v>2439</v>
      </c>
      <c r="F67" s="91" t="s">
        <v>3532</v>
      </c>
      <c r="G67" s="91" t="s">
        <v>708</v>
      </c>
      <c r="H67" s="91">
        <v>100</v>
      </c>
      <c r="I67" s="91">
        <v>100</v>
      </c>
      <c r="J67" s="91" t="s">
        <v>2440</v>
      </c>
    </row>
    <row r="68" spans="1:10" s="156" customFormat="1" ht="41.4">
      <c r="A68" s="91" t="s">
        <v>2440</v>
      </c>
      <c r="B68" s="91" t="s">
        <v>1414</v>
      </c>
      <c r="C68" s="91" t="s">
        <v>2441</v>
      </c>
      <c r="D68" s="91" t="s">
        <v>438</v>
      </c>
      <c r="E68" s="91" t="s">
        <v>2444</v>
      </c>
      <c r="F68" s="91" t="s">
        <v>3532</v>
      </c>
      <c r="G68" s="91" t="s">
        <v>732</v>
      </c>
      <c r="H68" s="91">
        <v>50</v>
      </c>
      <c r="I68" s="91">
        <v>0</v>
      </c>
      <c r="J68" s="91" t="s">
        <v>2440</v>
      </c>
    </row>
    <row r="69" spans="1:10" s="156" customFormat="1" ht="55.2">
      <c r="A69" s="91" t="s">
        <v>2407</v>
      </c>
      <c r="B69" s="91" t="s">
        <v>1414</v>
      </c>
      <c r="C69" s="91" t="s">
        <v>3344</v>
      </c>
      <c r="D69" s="91" t="s">
        <v>3482</v>
      </c>
      <c r="E69" s="91" t="s">
        <v>343</v>
      </c>
      <c r="F69" s="91" t="s">
        <v>440</v>
      </c>
      <c r="G69" s="91" t="s">
        <v>3533</v>
      </c>
      <c r="H69" s="91">
        <v>50</v>
      </c>
      <c r="I69" s="91">
        <v>50</v>
      </c>
      <c r="J69" s="91" t="s">
        <v>2407</v>
      </c>
    </row>
    <row r="70" spans="1:10" s="156" customFormat="1" ht="55.2">
      <c r="A70" s="91" t="s">
        <v>2407</v>
      </c>
      <c r="B70" s="91" t="s">
        <v>1414</v>
      </c>
      <c r="C70" s="91" t="s">
        <v>3344</v>
      </c>
      <c r="D70" s="91" t="s">
        <v>3482</v>
      </c>
      <c r="E70" s="91" t="s">
        <v>3490</v>
      </c>
      <c r="F70" s="91" t="s">
        <v>440</v>
      </c>
      <c r="G70" s="91" t="s">
        <v>3534</v>
      </c>
      <c r="H70" s="91">
        <v>50</v>
      </c>
      <c r="I70" s="91">
        <v>0</v>
      </c>
      <c r="J70" s="91" t="s">
        <v>2407</v>
      </c>
    </row>
    <row r="71" spans="1:10" s="156" customFormat="1" ht="138">
      <c r="A71" s="91" t="s">
        <v>2407</v>
      </c>
      <c r="B71" s="91" t="s">
        <v>1414</v>
      </c>
      <c r="C71" s="91" t="s">
        <v>3535</v>
      </c>
      <c r="D71" s="91" t="s">
        <v>3482</v>
      </c>
      <c r="E71" s="91" t="s">
        <v>836</v>
      </c>
      <c r="F71" s="91" t="s">
        <v>440</v>
      </c>
      <c r="G71" s="91" t="s">
        <v>3536</v>
      </c>
      <c r="H71" s="91">
        <v>50</v>
      </c>
      <c r="I71" s="91">
        <v>50</v>
      </c>
      <c r="J71" s="91" t="s">
        <v>2407</v>
      </c>
    </row>
    <row r="72" spans="1:10" s="156" customFormat="1" ht="124.2">
      <c r="A72" s="91" t="s">
        <v>2407</v>
      </c>
      <c r="B72" s="91" t="s">
        <v>1414</v>
      </c>
      <c r="C72" s="91" t="s">
        <v>2429</v>
      </c>
      <c r="D72" s="91" t="s">
        <v>3504</v>
      </c>
      <c r="E72" s="91" t="s">
        <v>2433</v>
      </c>
      <c r="F72" s="91" t="s">
        <v>3472</v>
      </c>
      <c r="G72" s="91">
        <v>42979</v>
      </c>
      <c r="H72" s="91">
        <v>50</v>
      </c>
      <c r="I72" s="91">
        <v>0</v>
      </c>
      <c r="J72" s="91" t="s">
        <v>2407</v>
      </c>
    </row>
    <row r="73" spans="1:10" s="156" customFormat="1" ht="55.2">
      <c r="A73" s="115" t="s">
        <v>3973</v>
      </c>
      <c r="B73" s="115" t="s">
        <v>4669</v>
      </c>
      <c r="C73" s="115" t="s">
        <v>3972</v>
      </c>
      <c r="D73" s="115" t="s">
        <v>3471</v>
      </c>
      <c r="E73" s="181" t="s">
        <v>4670</v>
      </c>
      <c r="F73" s="113" t="s">
        <v>4671</v>
      </c>
      <c r="G73" s="113" t="s">
        <v>4672</v>
      </c>
      <c r="H73" s="114">
        <v>100</v>
      </c>
      <c r="I73" s="124">
        <v>100</v>
      </c>
      <c r="J73" s="538" t="s">
        <v>3751</v>
      </c>
    </row>
    <row r="74" spans="1:10" s="156" customFormat="1" ht="41.4">
      <c r="A74" s="115" t="s">
        <v>3973</v>
      </c>
      <c r="B74" s="115" t="s">
        <v>3786</v>
      </c>
      <c r="C74" s="115" t="s">
        <v>4673</v>
      </c>
      <c r="D74" s="115" t="s">
        <v>3471</v>
      </c>
      <c r="E74" s="115" t="s">
        <v>4674</v>
      </c>
      <c r="F74" s="113" t="s">
        <v>4675</v>
      </c>
      <c r="G74" s="113" t="s">
        <v>4676</v>
      </c>
      <c r="H74" s="114">
        <v>50</v>
      </c>
      <c r="I74" s="124"/>
      <c r="J74" s="538" t="s">
        <v>3751</v>
      </c>
    </row>
    <row r="75" spans="1:10" s="156" customFormat="1" ht="41.4">
      <c r="A75" s="115" t="s">
        <v>3973</v>
      </c>
      <c r="B75" s="115" t="s">
        <v>3786</v>
      </c>
      <c r="C75" s="115" t="s">
        <v>4677</v>
      </c>
      <c r="D75" s="115" t="s">
        <v>3485</v>
      </c>
      <c r="E75" s="115" t="s">
        <v>4678</v>
      </c>
      <c r="F75" s="113" t="s">
        <v>4675</v>
      </c>
      <c r="G75" s="113" t="s">
        <v>4676</v>
      </c>
      <c r="H75" s="114">
        <v>25</v>
      </c>
      <c r="I75" s="124"/>
      <c r="J75" s="538" t="s">
        <v>3751</v>
      </c>
    </row>
    <row r="76" spans="1:10" s="156" customFormat="1" ht="41.4">
      <c r="A76" s="115" t="s">
        <v>4534</v>
      </c>
      <c r="B76" s="115" t="s">
        <v>3786</v>
      </c>
      <c r="C76" s="115" t="s">
        <v>4673</v>
      </c>
      <c r="D76" s="115" t="s">
        <v>3471</v>
      </c>
      <c r="E76" s="181" t="s">
        <v>4674</v>
      </c>
      <c r="F76" s="113" t="s">
        <v>4675</v>
      </c>
      <c r="G76" s="113" t="s">
        <v>4676</v>
      </c>
      <c r="H76" s="114">
        <v>50</v>
      </c>
      <c r="I76" s="215">
        <v>50</v>
      </c>
      <c r="J76" s="538" t="s">
        <v>3767</v>
      </c>
    </row>
    <row r="77" spans="1:10" s="156" customFormat="1" ht="43.2">
      <c r="A77" s="115" t="s">
        <v>4534</v>
      </c>
      <c r="B77" s="115" t="s">
        <v>3786</v>
      </c>
      <c r="C77" s="115" t="s">
        <v>4677</v>
      </c>
      <c r="D77" s="115" t="s">
        <v>3485</v>
      </c>
      <c r="E77" s="181" t="s">
        <v>4678</v>
      </c>
      <c r="F77" s="113" t="s">
        <v>4675</v>
      </c>
      <c r="G77" s="113" t="s">
        <v>4676</v>
      </c>
      <c r="H77" s="114">
        <v>25</v>
      </c>
      <c r="I77" s="215">
        <v>25</v>
      </c>
      <c r="J77" s="538" t="s">
        <v>3767</v>
      </c>
    </row>
    <row r="78" spans="1:10" s="156" customFormat="1" ht="57.6">
      <c r="A78" s="246" t="s">
        <v>4609</v>
      </c>
      <c r="B78" s="246" t="s">
        <v>3786</v>
      </c>
      <c r="C78" s="246" t="s">
        <v>4679</v>
      </c>
      <c r="D78" s="246" t="s">
        <v>812</v>
      </c>
      <c r="E78" s="247" t="s">
        <v>4680</v>
      </c>
      <c r="F78" s="278" t="s">
        <v>4681</v>
      </c>
      <c r="G78" s="278" t="s">
        <v>4682</v>
      </c>
      <c r="H78" s="326">
        <v>100</v>
      </c>
      <c r="I78" s="441">
        <v>100</v>
      </c>
      <c r="J78" s="538" t="s">
        <v>3756</v>
      </c>
    </row>
    <row r="79" spans="1:10" s="156" customFormat="1" ht="43.2">
      <c r="A79" s="246" t="s">
        <v>4683</v>
      </c>
      <c r="B79" s="246" t="s">
        <v>3786</v>
      </c>
      <c r="C79" s="246" t="s">
        <v>4677</v>
      </c>
      <c r="D79" s="246" t="s">
        <v>3485</v>
      </c>
      <c r="E79" s="247" t="s">
        <v>4678</v>
      </c>
      <c r="F79" s="278" t="s">
        <v>4675</v>
      </c>
      <c r="G79" s="278" t="s">
        <v>4676</v>
      </c>
      <c r="H79" s="326">
        <v>25</v>
      </c>
      <c r="I79" s="441">
        <v>25</v>
      </c>
      <c r="J79" s="538" t="s">
        <v>3766</v>
      </c>
    </row>
    <row r="80" spans="1:10" s="156" customFormat="1" ht="41.4">
      <c r="A80" s="246" t="s">
        <v>4561</v>
      </c>
      <c r="B80" s="246" t="s">
        <v>3786</v>
      </c>
      <c r="C80" s="246" t="s">
        <v>4673</v>
      </c>
      <c r="D80" s="246" t="s">
        <v>3471</v>
      </c>
      <c r="E80" s="247" t="s">
        <v>4674</v>
      </c>
      <c r="F80" s="278" t="s">
        <v>4675</v>
      </c>
      <c r="G80" s="278" t="s">
        <v>4676</v>
      </c>
      <c r="H80" s="326">
        <v>50</v>
      </c>
      <c r="I80" s="441">
        <v>50</v>
      </c>
      <c r="J80" s="538" t="s">
        <v>3769</v>
      </c>
    </row>
    <row r="81" spans="1:10" s="156" customFormat="1" ht="43.2">
      <c r="A81" s="246" t="s">
        <v>4561</v>
      </c>
      <c r="B81" s="246" t="s">
        <v>3786</v>
      </c>
      <c r="C81" s="246" t="s">
        <v>4677</v>
      </c>
      <c r="D81" s="246" t="s">
        <v>3485</v>
      </c>
      <c r="E81" s="247" t="s">
        <v>4678</v>
      </c>
      <c r="F81" s="278" t="s">
        <v>4675</v>
      </c>
      <c r="G81" s="278" t="s">
        <v>4676</v>
      </c>
      <c r="H81" s="326">
        <v>25</v>
      </c>
      <c r="I81" s="441">
        <v>25</v>
      </c>
      <c r="J81" s="538" t="s">
        <v>3769</v>
      </c>
    </row>
    <row r="82" spans="1:10" s="156" customFormat="1" ht="82.8">
      <c r="A82" s="610" t="s">
        <v>4684</v>
      </c>
      <c r="B82" s="605" t="s">
        <v>3786</v>
      </c>
      <c r="C82" s="246" t="s">
        <v>4685</v>
      </c>
      <c r="D82" s="306" t="s">
        <v>4686</v>
      </c>
      <c r="E82" s="247" t="s">
        <v>4687</v>
      </c>
      <c r="F82" s="278" t="s">
        <v>4688</v>
      </c>
      <c r="G82" s="278" t="s">
        <v>4689</v>
      </c>
      <c r="H82" s="326">
        <v>50</v>
      </c>
      <c r="I82" s="441">
        <v>50</v>
      </c>
      <c r="J82" s="538" t="s">
        <v>3778</v>
      </c>
    </row>
    <row r="83" spans="1:10" s="156" customFormat="1" ht="66">
      <c r="A83" s="610" t="s">
        <v>4684</v>
      </c>
      <c r="B83" s="605" t="s">
        <v>3786</v>
      </c>
      <c r="C83" s="611" t="s">
        <v>4690</v>
      </c>
      <c r="D83" s="306" t="s">
        <v>4686</v>
      </c>
      <c r="E83" s="307" t="s">
        <v>4691</v>
      </c>
      <c r="F83" s="278" t="s">
        <v>4688</v>
      </c>
      <c r="G83" s="278" t="s">
        <v>4692</v>
      </c>
      <c r="H83" s="599">
        <v>50</v>
      </c>
      <c r="I83" s="600">
        <v>50</v>
      </c>
      <c r="J83" s="538" t="s">
        <v>3778</v>
      </c>
    </row>
    <row r="84" spans="1:10" s="156" customFormat="1" ht="57.6">
      <c r="A84" s="246" t="s">
        <v>3594</v>
      </c>
      <c r="B84" s="246" t="s">
        <v>3786</v>
      </c>
      <c r="C84" s="246" t="s">
        <v>4679</v>
      </c>
      <c r="D84" s="246" t="s">
        <v>4693</v>
      </c>
      <c r="E84" s="247" t="s">
        <v>4680</v>
      </c>
      <c r="F84" s="278" t="s">
        <v>3487</v>
      </c>
      <c r="G84" s="278" t="s">
        <v>4694</v>
      </c>
      <c r="H84" s="326">
        <v>50</v>
      </c>
      <c r="I84" s="441">
        <v>50</v>
      </c>
      <c r="J84" s="538" t="s">
        <v>3785</v>
      </c>
    </row>
    <row r="85" spans="1:10" s="156" customFormat="1" ht="43.2">
      <c r="A85" s="246" t="s">
        <v>3594</v>
      </c>
      <c r="B85" s="278" t="s">
        <v>3786</v>
      </c>
      <c r="C85" s="306" t="s">
        <v>4695</v>
      </c>
      <c r="D85" s="306" t="s">
        <v>4693</v>
      </c>
      <c r="E85" s="307" t="s">
        <v>4696</v>
      </c>
      <c r="F85" s="278" t="s">
        <v>3487</v>
      </c>
      <c r="G85" s="278"/>
      <c r="H85" s="599">
        <v>50</v>
      </c>
      <c r="I85" s="600">
        <v>50</v>
      </c>
      <c r="J85" s="538" t="s">
        <v>3785</v>
      </c>
    </row>
    <row r="86" spans="1:10">
      <c r="A86" s="63" t="s">
        <v>2</v>
      </c>
      <c r="B86" s="63"/>
      <c r="H86" s="66"/>
      <c r="I86" s="61">
        <f>SUM(I9:I85)</f>
        <v>3075</v>
      </c>
    </row>
    <row r="88" spans="1:10">
      <c r="B88" s="7"/>
      <c r="G88" s="1"/>
      <c r="H88"/>
      <c r="I88"/>
    </row>
    <row r="89" spans="1:10" ht="15" customHeight="1">
      <c r="A89" s="732" t="s">
        <v>12</v>
      </c>
      <c r="B89" s="732"/>
      <c r="C89" s="732"/>
      <c r="D89" s="732"/>
      <c r="E89" s="732"/>
      <c r="F89" s="732"/>
      <c r="G89" s="732"/>
      <c r="H89" s="732"/>
      <c r="I89" s="732"/>
    </row>
  </sheetData>
  <mergeCells count="5">
    <mergeCell ref="A2:I2"/>
    <mergeCell ref="A6:I6"/>
    <mergeCell ref="A4:I4"/>
    <mergeCell ref="A5:I5"/>
    <mergeCell ref="A89:I89"/>
  </mergeCells>
  <phoneticPr fontId="22" type="noConversion"/>
  <hyperlinks>
    <hyperlink ref="E18" r:id="rId1"/>
    <hyperlink ref="E23" r:id="rId2"/>
    <hyperlink ref="E32" r:id="rId3"/>
    <hyperlink ref="E33" r:id="rId4"/>
    <hyperlink ref="E36" r:id="rId5"/>
    <hyperlink ref="E38" r:id="rId6"/>
    <hyperlink ref="E39" r:id="rId7"/>
    <hyperlink ref="E40" r:id="rId8"/>
    <hyperlink ref="E41" r:id="rId9"/>
    <hyperlink ref="E43" r:id="rId10"/>
    <hyperlink ref="E44" r:id="rId11"/>
    <hyperlink ref="E45" r:id="rId12"/>
    <hyperlink ref="E46" r:id="rId13"/>
    <hyperlink ref="E47" r:id="rId14"/>
    <hyperlink ref="E48" r:id="rId15"/>
    <hyperlink ref="E49" r:id="rId16"/>
    <hyperlink ref="E50" r:id="rId17"/>
    <hyperlink ref="E51" r:id="rId18" display="http://modtech.ro/conference/ModTech2017_Presentation.php"/>
    <hyperlink ref="E53" r:id="rId19"/>
    <hyperlink ref="E54" r:id="rId20"/>
    <hyperlink ref="E55" r:id="rId21" display="http://conferences.ulbsibiu.ro/mse/2017/index.htm"/>
    <hyperlink ref="E56" r:id="rId22"/>
    <hyperlink ref="E57" r:id="rId23"/>
    <hyperlink ref="E58" r:id="rId24"/>
    <hyperlink ref="E59" r:id="rId25"/>
    <hyperlink ref="E60" r:id="rId26"/>
    <hyperlink ref="E61" r:id="rId27"/>
    <hyperlink ref="E62" r:id="rId28"/>
    <hyperlink ref="E63" r:id="rId29"/>
    <hyperlink ref="E65" r:id="rId30"/>
    <hyperlink ref="E66" r:id="rId31"/>
    <hyperlink ref="E67" r:id="rId32"/>
    <hyperlink ref="E72" r:id="rId33"/>
    <hyperlink ref="E76" r:id="rId34"/>
    <hyperlink ref="E77" r:id="rId35"/>
    <hyperlink ref="E78" r:id="rId36"/>
    <hyperlink ref="E79" r:id="rId37"/>
    <hyperlink ref="E80" r:id="rId38"/>
    <hyperlink ref="E81" r:id="rId39"/>
    <hyperlink ref="E82" r:id="rId40"/>
    <hyperlink ref="E83" r:id="rId41"/>
    <hyperlink ref="E84" r:id="rId42"/>
    <hyperlink ref="E85" r:id="rId43"/>
    <hyperlink ref="E73" r:id="rId44"/>
  </hyperlinks>
  <pageMargins left="0.511811023622047" right="0.31496062992126" top="0.16" bottom="0" header="0" footer="0"/>
  <pageSetup paperSize="9" orientation="landscape" horizontalDpi="200" verticalDpi="200" r:id="rId45"/>
</worksheet>
</file>

<file path=xl/worksheets/sheet18.xml><?xml version="1.0" encoding="utf-8"?>
<worksheet xmlns="http://schemas.openxmlformats.org/spreadsheetml/2006/main" xmlns:r="http://schemas.openxmlformats.org/officeDocument/2006/relationships">
  <dimension ref="A2:K34"/>
  <sheetViews>
    <sheetView topLeftCell="A6" zoomScale="40" zoomScaleNormal="40" workbookViewId="0">
      <selection activeCell="A13" sqref="A13:XFD13"/>
    </sheetView>
  </sheetViews>
  <sheetFormatPr defaultRowHeight="14.4"/>
  <cols>
    <col min="1" max="1" width="18.88671875" style="2" customWidth="1"/>
    <col min="2" max="2" width="15.44140625" style="2" customWidth="1"/>
    <col min="3" max="3" width="12.5546875" style="2" customWidth="1"/>
    <col min="4" max="4" width="16.88671875" style="2" customWidth="1"/>
    <col min="5" max="5" width="12.44140625" style="7" customWidth="1"/>
    <col min="6" max="6" width="16" style="7" customWidth="1"/>
    <col min="7" max="7" width="12.109375" style="7" customWidth="1"/>
    <col min="8" max="8" width="13.6640625" style="7" customWidth="1"/>
    <col min="9" max="9" width="10.6640625" style="7" customWidth="1"/>
    <col min="10" max="10" width="7.44140625" style="1" customWidth="1"/>
    <col min="11" max="11" width="20.88671875" customWidth="1"/>
  </cols>
  <sheetData>
    <row r="2" spans="1:11" ht="15" customHeight="1">
      <c r="A2" s="694" t="s">
        <v>97</v>
      </c>
      <c r="B2" s="695"/>
      <c r="C2" s="695"/>
      <c r="D2" s="695"/>
      <c r="E2" s="695"/>
      <c r="F2" s="695"/>
      <c r="G2" s="695"/>
      <c r="H2" s="695"/>
      <c r="I2" s="695"/>
      <c r="J2" s="695"/>
    </row>
    <row r="3" spans="1:11" ht="15" customHeight="1">
      <c r="A3" s="11"/>
      <c r="B3" s="11"/>
      <c r="C3" s="11"/>
      <c r="D3" s="11"/>
      <c r="E3" s="11"/>
      <c r="F3" s="11"/>
      <c r="G3" s="11"/>
      <c r="H3" s="11"/>
      <c r="I3" s="11"/>
      <c r="J3" s="11"/>
    </row>
    <row r="4" spans="1:11" ht="15" customHeight="1">
      <c r="A4" s="745" t="s">
        <v>134</v>
      </c>
      <c r="B4" s="746"/>
      <c r="C4" s="746"/>
      <c r="D4" s="746"/>
      <c r="E4" s="746"/>
      <c r="F4" s="746"/>
      <c r="G4" s="746"/>
      <c r="H4" s="746"/>
      <c r="I4" s="746"/>
      <c r="J4" s="747"/>
    </row>
    <row r="5" spans="1:11" ht="15" customHeight="1">
      <c r="A5" s="745" t="s">
        <v>135</v>
      </c>
      <c r="B5" s="746"/>
      <c r="C5" s="746"/>
      <c r="D5" s="746"/>
      <c r="E5" s="746"/>
      <c r="F5" s="746"/>
      <c r="G5" s="746"/>
      <c r="H5" s="746"/>
      <c r="I5" s="746"/>
      <c r="J5" s="747"/>
    </row>
    <row r="6" spans="1:11" s="79" customFormat="1" ht="65.25" customHeight="1">
      <c r="A6" s="689" t="s">
        <v>142</v>
      </c>
      <c r="B6" s="692"/>
      <c r="C6" s="692"/>
      <c r="D6" s="692"/>
      <c r="E6" s="692"/>
      <c r="F6" s="692"/>
      <c r="G6" s="692"/>
      <c r="H6" s="692"/>
      <c r="I6" s="692"/>
      <c r="J6" s="693"/>
    </row>
    <row r="8" spans="1:11" ht="41.4">
      <c r="A8" s="53" t="s">
        <v>22</v>
      </c>
      <c r="B8" s="46" t="s">
        <v>4</v>
      </c>
      <c r="C8" s="46" t="s">
        <v>144</v>
      </c>
      <c r="D8" s="46" t="s">
        <v>6</v>
      </c>
      <c r="E8" s="48" t="s">
        <v>25</v>
      </c>
      <c r="F8" s="46" t="s">
        <v>137</v>
      </c>
      <c r="G8" s="47" t="s">
        <v>138</v>
      </c>
      <c r="H8" s="47" t="s">
        <v>139</v>
      </c>
      <c r="I8" s="47" t="s">
        <v>148</v>
      </c>
      <c r="J8" s="47" t="s">
        <v>7</v>
      </c>
      <c r="K8" s="84" t="s">
        <v>202</v>
      </c>
    </row>
    <row r="9" spans="1:11" s="156" customFormat="1" ht="248.4">
      <c r="A9" s="91" t="s">
        <v>1651</v>
      </c>
      <c r="B9" s="91" t="s">
        <v>3537</v>
      </c>
      <c r="C9" s="91" t="s">
        <v>3538</v>
      </c>
      <c r="D9" s="91" t="s">
        <v>3539</v>
      </c>
      <c r="E9" s="91" t="s">
        <v>3540</v>
      </c>
      <c r="F9" s="91" t="s">
        <v>3541</v>
      </c>
      <c r="G9" s="91">
        <v>96000</v>
      </c>
      <c r="H9" s="91">
        <v>46000</v>
      </c>
      <c r="I9" s="91" t="s">
        <v>3542</v>
      </c>
      <c r="J9" s="531">
        <v>55</v>
      </c>
      <c r="K9" s="91" t="s">
        <v>3292</v>
      </c>
    </row>
    <row r="10" spans="1:11" s="156" customFormat="1" ht="41.4">
      <c r="A10" s="91" t="s">
        <v>3543</v>
      </c>
      <c r="B10" s="91" t="s">
        <v>3544</v>
      </c>
      <c r="C10" s="91" t="s">
        <v>3545</v>
      </c>
      <c r="D10" s="91" t="s">
        <v>3546</v>
      </c>
      <c r="E10" s="91" t="s">
        <v>1414</v>
      </c>
      <c r="F10" s="91" t="s">
        <v>3547</v>
      </c>
      <c r="G10" s="91" t="s">
        <v>3548</v>
      </c>
      <c r="H10" s="91" t="s">
        <v>3548</v>
      </c>
      <c r="I10" s="91" t="s">
        <v>3549</v>
      </c>
      <c r="J10" s="531">
        <v>67</v>
      </c>
      <c r="K10" s="91" t="s">
        <v>2374</v>
      </c>
    </row>
    <row r="11" spans="1:11" s="156" customFormat="1" ht="41.4">
      <c r="A11" s="91" t="s">
        <v>2374</v>
      </c>
      <c r="B11" s="91" t="s">
        <v>3550</v>
      </c>
      <c r="C11" s="91" t="s">
        <v>3545</v>
      </c>
      <c r="D11" s="91" t="s">
        <v>3546</v>
      </c>
      <c r="E11" s="91" t="s">
        <v>1414</v>
      </c>
      <c r="F11" s="91" t="s">
        <v>3547</v>
      </c>
      <c r="G11" s="91" t="s">
        <v>3551</v>
      </c>
      <c r="H11" s="91" t="s">
        <v>3551</v>
      </c>
      <c r="I11" s="91" t="s">
        <v>3552</v>
      </c>
      <c r="J11" s="531">
        <v>30</v>
      </c>
      <c r="K11" s="91" t="s">
        <v>2374</v>
      </c>
    </row>
    <row r="12" spans="1:11" s="156" customFormat="1" ht="69">
      <c r="A12" s="91" t="s">
        <v>3543</v>
      </c>
      <c r="B12" s="91" t="s">
        <v>3553</v>
      </c>
      <c r="C12" s="91" t="s">
        <v>3545</v>
      </c>
      <c r="D12" s="91" t="s">
        <v>3554</v>
      </c>
      <c r="E12" s="91" t="s">
        <v>1414</v>
      </c>
      <c r="F12" s="91" t="s">
        <v>3555</v>
      </c>
      <c r="G12" s="91" t="s">
        <v>3556</v>
      </c>
      <c r="H12" s="91" t="s">
        <v>3556</v>
      </c>
      <c r="I12" s="91" t="s">
        <v>3557</v>
      </c>
      <c r="J12" s="531">
        <v>50</v>
      </c>
      <c r="K12" s="91" t="s">
        <v>2374</v>
      </c>
    </row>
    <row r="13" spans="1:11" s="156" customFormat="1" ht="69">
      <c r="A13" s="91" t="s">
        <v>2935</v>
      </c>
      <c r="B13" s="91" t="s">
        <v>3553</v>
      </c>
      <c r="C13" s="91" t="s">
        <v>3562</v>
      </c>
      <c r="D13" s="91" t="s">
        <v>3563</v>
      </c>
      <c r="E13" s="91" t="s">
        <v>1414</v>
      </c>
      <c r="F13" s="91" t="s">
        <v>3564</v>
      </c>
      <c r="G13" s="91" t="s">
        <v>3565</v>
      </c>
      <c r="H13" s="91" t="s">
        <v>3566</v>
      </c>
      <c r="I13" s="91">
        <v>450</v>
      </c>
      <c r="J13" s="531">
        <v>50</v>
      </c>
      <c r="K13" s="91" t="s">
        <v>2935</v>
      </c>
    </row>
    <row r="14" spans="1:11" s="156" customFormat="1" ht="41.4">
      <c r="A14" s="91" t="s">
        <v>3546</v>
      </c>
      <c r="B14" s="91" t="s">
        <v>3550</v>
      </c>
      <c r="C14" s="91" t="s">
        <v>3545</v>
      </c>
      <c r="D14" s="91" t="s">
        <v>3546</v>
      </c>
      <c r="E14" s="91" t="s">
        <v>1414</v>
      </c>
      <c r="F14" s="91" t="s">
        <v>3547</v>
      </c>
      <c r="G14" s="91" t="s">
        <v>3551</v>
      </c>
      <c r="H14" s="91" t="s">
        <v>3551</v>
      </c>
      <c r="I14" s="91" t="s">
        <v>3552</v>
      </c>
      <c r="J14" s="531">
        <v>37</v>
      </c>
      <c r="K14" s="91" t="s">
        <v>3546</v>
      </c>
    </row>
    <row r="15" spans="1:11" s="156" customFormat="1" ht="27.6">
      <c r="A15" s="91" t="s">
        <v>3546</v>
      </c>
      <c r="B15" s="91" t="s">
        <v>3550</v>
      </c>
      <c r="C15" s="91" t="s">
        <v>3567</v>
      </c>
      <c r="D15" s="91" t="s">
        <v>3546</v>
      </c>
      <c r="E15" s="91" t="s">
        <v>1414</v>
      </c>
      <c r="F15" s="91" t="s">
        <v>3568</v>
      </c>
      <c r="G15" s="91" t="s">
        <v>3569</v>
      </c>
      <c r="H15" s="91" t="s">
        <v>3569</v>
      </c>
      <c r="I15" s="91" t="s">
        <v>2000</v>
      </c>
      <c r="J15" s="531">
        <v>25</v>
      </c>
      <c r="K15" s="91" t="s">
        <v>3546</v>
      </c>
    </row>
    <row r="16" spans="1:11" s="156" customFormat="1" ht="27.6">
      <c r="A16" s="91" t="s">
        <v>3546</v>
      </c>
      <c r="B16" s="91" t="s">
        <v>3550</v>
      </c>
      <c r="C16" s="91" t="s">
        <v>3570</v>
      </c>
      <c r="D16" s="91" t="s">
        <v>3546</v>
      </c>
      <c r="E16" s="91" t="s">
        <v>1414</v>
      </c>
      <c r="F16" s="91" t="s">
        <v>3571</v>
      </c>
      <c r="G16" s="91" t="s">
        <v>3572</v>
      </c>
      <c r="H16" s="91" t="s">
        <v>3572</v>
      </c>
      <c r="I16" s="91" t="s">
        <v>3573</v>
      </c>
      <c r="J16" s="531">
        <v>10</v>
      </c>
      <c r="K16" s="91" t="s">
        <v>3546</v>
      </c>
    </row>
    <row r="17" spans="1:11" s="156" customFormat="1" ht="151.80000000000001">
      <c r="A17" s="91" t="s">
        <v>3546</v>
      </c>
      <c r="B17" s="91" t="s">
        <v>3574</v>
      </c>
      <c r="C17" s="91" t="s">
        <v>3575</v>
      </c>
      <c r="D17" s="91" t="s">
        <v>3546</v>
      </c>
      <c r="E17" s="91" t="s">
        <v>1414</v>
      </c>
      <c r="F17" s="91" t="s">
        <v>655</v>
      </c>
      <c r="G17" s="91" t="s">
        <v>3576</v>
      </c>
      <c r="H17" s="91" t="s">
        <v>3576</v>
      </c>
      <c r="I17" s="91" t="s">
        <v>3577</v>
      </c>
      <c r="J17" s="531">
        <v>36</v>
      </c>
      <c r="K17" s="91" t="s">
        <v>3546</v>
      </c>
    </row>
    <row r="18" spans="1:11" s="156" customFormat="1" ht="124.2">
      <c r="A18" s="91" t="s">
        <v>3067</v>
      </c>
      <c r="B18" s="91" t="s">
        <v>3578</v>
      </c>
      <c r="C18" s="91" t="s">
        <v>3579</v>
      </c>
      <c r="D18" s="91" t="s">
        <v>3580</v>
      </c>
      <c r="E18" s="91" t="s">
        <v>1414</v>
      </c>
      <c r="F18" s="91" t="s">
        <v>3581</v>
      </c>
      <c r="G18" s="91">
        <v>18900</v>
      </c>
      <c r="H18" s="91">
        <v>18900</v>
      </c>
      <c r="I18" s="91">
        <v>189</v>
      </c>
      <c r="J18" s="531">
        <v>60</v>
      </c>
      <c r="K18" s="91" t="s">
        <v>3067</v>
      </c>
    </row>
    <row r="19" spans="1:11" s="156" customFormat="1" ht="41.4">
      <c r="A19" s="91" t="s">
        <v>3067</v>
      </c>
      <c r="B19" s="91" t="s">
        <v>3550</v>
      </c>
      <c r="C19" s="91" t="s">
        <v>3545</v>
      </c>
      <c r="D19" s="91" t="s">
        <v>3546</v>
      </c>
      <c r="E19" s="91" t="s">
        <v>1414</v>
      </c>
      <c r="F19" s="91" t="s">
        <v>3547</v>
      </c>
      <c r="G19" s="91" t="s">
        <v>3551</v>
      </c>
      <c r="H19" s="91" t="s">
        <v>3551</v>
      </c>
      <c r="I19" s="91" t="s">
        <v>3552</v>
      </c>
      <c r="J19" s="531">
        <v>30</v>
      </c>
      <c r="K19" s="91" t="s">
        <v>3067</v>
      </c>
    </row>
    <row r="20" spans="1:11" s="156" customFormat="1" ht="27.6">
      <c r="A20" s="91" t="s">
        <v>3067</v>
      </c>
      <c r="B20" s="91" t="s">
        <v>3550</v>
      </c>
      <c r="C20" s="91" t="s">
        <v>3567</v>
      </c>
      <c r="D20" s="91" t="s">
        <v>3546</v>
      </c>
      <c r="E20" s="91" t="s">
        <v>1414</v>
      </c>
      <c r="F20" s="91" t="s">
        <v>3568</v>
      </c>
      <c r="G20" s="91" t="s">
        <v>3569</v>
      </c>
      <c r="H20" s="91" t="s">
        <v>3569</v>
      </c>
      <c r="I20" s="91" t="s">
        <v>2000</v>
      </c>
      <c r="J20" s="531">
        <v>25</v>
      </c>
      <c r="K20" s="91" t="s">
        <v>3067</v>
      </c>
    </row>
    <row r="21" spans="1:11" s="156" customFormat="1" ht="41.4">
      <c r="A21" s="91" t="s">
        <v>1846</v>
      </c>
      <c r="B21" s="91" t="s">
        <v>3544</v>
      </c>
      <c r="C21" s="91" t="s">
        <v>3545</v>
      </c>
      <c r="D21" s="91" t="s">
        <v>3546</v>
      </c>
      <c r="E21" s="91" t="s">
        <v>1414</v>
      </c>
      <c r="F21" s="91" t="s">
        <v>3547</v>
      </c>
      <c r="G21" s="91" t="s">
        <v>3548</v>
      </c>
      <c r="H21" s="91" t="s">
        <v>3548</v>
      </c>
      <c r="I21" s="91" t="s">
        <v>3549</v>
      </c>
      <c r="J21" s="531">
        <v>67</v>
      </c>
      <c r="K21" s="91" t="s">
        <v>1846</v>
      </c>
    </row>
    <row r="22" spans="1:11" s="156" customFormat="1" ht="41.4">
      <c r="A22" s="91" t="s">
        <v>3582</v>
      </c>
      <c r="B22" s="91" t="s">
        <v>3550</v>
      </c>
      <c r="C22" s="91" t="s">
        <v>3545</v>
      </c>
      <c r="D22" s="91" t="s">
        <v>3546</v>
      </c>
      <c r="E22" s="91" t="s">
        <v>1414</v>
      </c>
      <c r="F22" s="91" t="s">
        <v>3547</v>
      </c>
      <c r="G22" s="91" t="s">
        <v>3551</v>
      </c>
      <c r="H22" s="91" t="s">
        <v>3551</v>
      </c>
      <c r="I22" s="91" t="s">
        <v>3552</v>
      </c>
      <c r="J22" s="531">
        <v>30</v>
      </c>
      <c r="K22" s="91" t="s">
        <v>1846</v>
      </c>
    </row>
    <row r="23" spans="1:11" s="156" customFormat="1" ht="27.6">
      <c r="A23" s="91" t="s">
        <v>1846</v>
      </c>
      <c r="B23" s="91" t="s">
        <v>3550</v>
      </c>
      <c r="C23" s="91" t="s">
        <v>3567</v>
      </c>
      <c r="D23" s="91" t="s">
        <v>3546</v>
      </c>
      <c r="E23" s="91" t="s">
        <v>1414</v>
      </c>
      <c r="F23" s="91" t="s">
        <v>3568</v>
      </c>
      <c r="G23" s="91" t="s">
        <v>3569</v>
      </c>
      <c r="H23" s="91" t="s">
        <v>3569</v>
      </c>
      <c r="I23" s="91" t="s">
        <v>2000</v>
      </c>
      <c r="J23" s="531">
        <v>25</v>
      </c>
      <c r="K23" s="91" t="s">
        <v>1846</v>
      </c>
    </row>
    <row r="24" spans="1:11" s="156" customFormat="1" ht="27.6">
      <c r="A24" s="91" t="s">
        <v>1846</v>
      </c>
      <c r="B24" s="91" t="s">
        <v>3550</v>
      </c>
      <c r="C24" s="91" t="s">
        <v>3570</v>
      </c>
      <c r="D24" s="91" t="s">
        <v>3546</v>
      </c>
      <c r="E24" s="91" t="s">
        <v>1414</v>
      </c>
      <c r="F24" s="91" t="s">
        <v>3571</v>
      </c>
      <c r="G24" s="91" t="s">
        <v>3572</v>
      </c>
      <c r="H24" s="91" t="s">
        <v>3572</v>
      </c>
      <c r="I24" s="91" t="s">
        <v>3573</v>
      </c>
      <c r="J24" s="531">
        <v>10</v>
      </c>
      <c r="K24" s="91" t="s">
        <v>1846</v>
      </c>
    </row>
    <row r="25" spans="1:11" s="156" customFormat="1" ht="124.2">
      <c r="A25" s="91" t="s">
        <v>1846</v>
      </c>
      <c r="B25" s="91" t="s">
        <v>3583</v>
      </c>
      <c r="C25" s="91" t="s">
        <v>3575</v>
      </c>
      <c r="D25" s="91" t="s">
        <v>3546</v>
      </c>
      <c r="E25" s="91" t="s">
        <v>1414</v>
      </c>
      <c r="F25" s="91" t="s">
        <v>655</v>
      </c>
      <c r="G25" s="91" t="s">
        <v>3576</v>
      </c>
      <c r="H25" s="91" t="s">
        <v>3576</v>
      </c>
      <c r="I25" s="91" t="s">
        <v>3577</v>
      </c>
      <c r="J25" s="531">
        <v>30</v>
      </c>
      <c r="K25" s="91" t="s">
        <v>1846</v>
      </c>
    </row>
    <row r="26" spans="1:11" s="156" customFormat="1" ht="124.2">
      <c r="A26" s="91" t="s">
        <v>1636</v>
      </c>
      <c r="B26" s="91" t="s">
        <v>3583</v>
      </c>
      <c r="C26" s="91" t="s">
        <v>3575</v>
      </c>
      <c r="D26" s="91" t="s">
        <v>3546</v>
      </c>
      <c r="E26" s="91" t="s">
        <v>1414</v>
      </c>
      <c r="F26" s="91" t="s">
        <v>3536</v>
      </c>
      <c r="G26" s="91" t="s">
        <v>3576</v>
      </c>
      <c r="H26" s="91" t="s">
        <v>3576</v>
      </c>
      <c r="I26" s="91" t="s">
        <v>3577</v>
      </c>
      <c r="J26" s="531">
        <v>30</v>
      </c>
      <c r="K26" s="91" t="s">
        <v>1636</v>
      </c>
    </row>
    <row r="27" spans="1:11" s="156" customFormat="1" ht="179.4">
      <c r="A27" s="547" t="s">
        <v>4589</v>
      </c>
      <c r="B27" s="246" t="s">
        <v>4697</v>
      </c>
      <c r="C27" s="246" t="s">
        <v>4698</v>
      </c>
      <c r="D27" s="246" t="s">
        <v>4699</v>
      </c>
      <c r="E27" s="246" t="s">
        <v>1150</v>
      </c>
      <c r="F27" s="246" t="s">
        <v>4700</v>
      </c>
      <c r="G27" s="246" t="s">
        <v>4701</v>
      </c>
      <c r="H27" s="246" t="s">
        <v>4701</v>
      </c>
      <c r="I27" s="246">
        <v>450</v>
      </c>
      <c r="J27" s="279">
        <v>450</v>
      </c>
      <c r="K27" s="538" t="s">
        <v>3755</v>
      </c>
    </row>
    <row r="28" spans="1:11" s="156" customFormat="1" ht="124.2">
      <c r="A28" s="422" t="s">
        <v>4702</v>
      </c>
      <c r="B28" s="246" t="s">
        <v>3578</v>
      </c>
      <c r="C28" s="246" t="s">
        <v>4703</v>
      </c>
      <c r="D28" s="246" t="s">
        <v>3580</v>
      </c>
      <c r="E28" s="246" t="s">
        <v>3786</v>
      </c>
      <c r="F28" s="246" t="s">
        <v>3581</v>
      </c>
      <c r="G28" s="246">
        <v>18900</v>
      </c>
      <c r="H28" s="246">
        <v>18900</v>
      </c>
      <c r="I28" s="246">
        <v>189</v>
      </c>
      <c r="J28" s="279">
        <v>60</v>
      </c>
      <c r="K28" s="538" t="s">
        <v>3780</v>
      </c>
    </row>
    <row r="29" spans="1:11" s="156" customFormat="1" ht="55.2">
      <c r="A29" s="436" t="s">
        <v>3594</v>
      </c>
      <c r="B29" s="452" t="s">
        <v>4704</v>
      </c>
      <c r="C29" s="452" t="s">
        <v>3562</v>
      </c>
      <c r="D29" s="452" t="s">
        <v>3563</v>
      </c>
      <c r="E29" s="452" t="s">
        <v>3786</v>
      </c>
      <c r="F29" s="452" t="s">
        <v>4705</v>
      </c>
      <c r="G29" s="452">
        <v>90000</v>
      </c>
      <c r="H29" s="452">
        <v>90000</v>
      </c>
      <c r="I29" s="452">
        <v>900</v>
      </c>
      <c r="J29" s="612">
        <v>50</v>
      </c>
      <c r="K29" s="613" t="s">
        <v>3785</v>
      </c>
    </row>
    <row r="30" spans="1:11" s="156" customFormat="1" ht="55.2">
      <c r="A30" s="614" t="s">
        <v>4684</v>
      </c>
      <c r="B30" s="615" t="s">
        <v>1020</v>
      </c>
      <c r="C30" s="614" t="s">
        <v>1021</v>
      </c>
      <c r="D30" s="614" t="s">
        <v>1023</v>
      </c>
      <c r="E30" s="615" t="s">
        <v>3786</v>
      </c>
      <c r="F30" s="378" t="s">
        <v>4706</v>
      </c>
      <c r="G30" s="378" t="s">
        <v>4707</v>
      </c>
      <c r="H30" s="378"/>
      <c r="I30" s="378">
        <v>450</v>
      </c>
      <c r="J30" s="579">
        <v>50</v>
      </c>
      <c r="K30" s="90" t="s">
        <v>3778</v>
      </c>
    </row>
    <row r="31" spans="1:11">
      <c r="A31" s="63" t="s">
        <v>2</v>
      </c>
      <c r="G31" s="1"/>
      <c r="H31" s="1"/>
      <c r="I31" s="1"/>
      <c r="J31" s="61">
        <f>SUM(J9:J30)</f>
        <v>1277</v>
      </c>
    </row>
    <row r="33" spans="1:10">
      <c r="B33" s="7"/>
      <c r="C33" s="7"/>
      <c r="D33" s="7"/>
      <c r="G33" s="1"/>
      <c r="H33"/>
      <c r="I33"/>
      <c r="J33"/>
    </row>
    <row r="34" spans="1:10" ht="15" customHeight="1">
      <c r="A34" s="732" t="s">
        <v>12</v>
      </c>
      <c r="B34" s="732"/>
      <c r="C34" s="732"/>
      <c r="D34" s="732"/>
      <c r="E34" s="732"/>
      <c r="F34" s="732"/>
      <c r="G34" s="732"/>
      <c r="H34" s="732"/>
      <c r="I34" s="732"/>
      <c r="J34" s="732"/>
    </row>
  </sheetData>
  <mergeCells count="5">
    <mergeCell ref="A2:J2"/>
    <mergeCell ref="A4:J4"/>
    <mergeCell ref="A5:J5"/>
    <mergeCell ref="A6:J6"/>
    <mergeCell ref="A34:J34"/>
  </mergeCells>
  <phoneticPr fontId="22" type="noConversion"/>
  <pageMargins left="0.511811023622047" right="0.31496062992126" top="0" bottom="0" header="0" footer="0"/>
  <pageSetup paperSize="9" orientation="landscape" horizontalDpi="200" verticalDpi="200" r:id="rId1"/>
</worksheet>
</file>

<file path=xl/worksheets/sheet19.xml><?xml version="1.0" encoding="utf-8"?>
<worksheet xmlns="http://schemas.openxmlformats.org/spreadsheetml/2006/main" xmlns:r="http://schemas.openxmlformats.org/officeDocument/2006/relationships">
  <dimension ref="A2:R39"/>
  <sheetViews>
    <sheetView topLeftCell="A14" zoomScale="70" zoomScaleNormal="70" workbookViewId="0">
      <selection activeCell="J17" sqref="J17"/>
    </sheetView>
  </sheetViews>
  <sheetFormatPr defaultRowHeight="14.4"/>
  <cols>
    <col min="1" max="1" width="18.6640625" style="2" customWidth="1"/>
    <col min="2" max="2" width="14.6640625" style="2" customWidth="1"/>
    <col min="3" max="3" width="17" style="2" customWidth="1"/>
    <col min="4" max="4" width="19.6640625" style="2" customWidth="1"/>
    <col min="5" max="5" width="11.88671875" style="40" customWidth="1"/>
    <col min="6" max="6" width="11.6640625" style="7" customWidth="1"/>
    <col min="7" max="7" width="16" style="7" customWidth="1"/>
    <col min="8" max="8" width="10" style="1" customWidth="1"/>
    <col min="9" max="9" width="9.109375" style="1" customWidth="1"/>
    <col min="11" max="11" width="21.33203125" customWidth="1"/>
  </cols>
  <sheetData>
    <row r="2" spans="1:12" s="4" customFormat="1" ht="15" customHeight="1">
      <c r="A2" s="694" t="s">
        <v>98</v>
      </c>
      <c r="B2" s="694"/>
      <c r="C2" s="694"/>
      <c r="D2" s="694"/>
      <c r="E2" s="694"/>
      <c r="F2" s="694"/>
      <c r="G2" s="694"/>
      <c r="H2" s="694"/>
      <c r="I2" s="694"/>
      <c r="J2" s="694"/>
    </row>
    <row r="3" spans="1:12" s="4" customFormat="1" ht="15" customHeight="1">
      <c r="A3" s="12"/>
      <c r="B3" s="12"/>
      <c r="C3" s="12"/>
      <c r="D3" s="12"/>
      <c r="E3" s="39"/>
      <c r="F3" s="12"/>
      <c r="G3" s="12"/>
      <c r="H3" s="12"/>
      <c r="I3" s="3"/>
    </row>
    <row r="4" spans="1:12" ht="15" customHeight="1">
      <c r="A4" s="696" t="s">
        <v>140</v>
      </c>
      <c r="B4" s="696"/>
      <c r="C4" s="696"/>
      <c r="D4" s="696"/>
      <c r="E4" s="696"/>
      <c r="F4" s="696"/>
      <c r="G4" s="696"/>
      <c r="H4" s="696"/>
      <c r="I4" s="696"/>
      <c r="J4" s="696"/>
    </row>
    <row r="5" spans="1:12" ht="15" customHeight="1">
      <c r="A5" s="696" t="s">
        <v>141</v>
      </c>
      <c r="B5" s="696"/>
      <c r="C5" s="696"/>
      <c r="D5" s="696"/>
      <c r="E5" s="696"/>
      <c r="F5" s="696"/>
      <c r="G5" s="696"/>
      <c r="H5" s="696"/>
      <c r="I5" s="696"/>
      <c r="J5" s="696"/>
    </row>
    <row r="6" spans="1:12" s="79" customFormat="1" ht="15" customHeight="1">
      <c r="A6" s="687" t="s">
        <v>147</v>
      </c>
      <c r="B6" s="687"/>
      <c r="C6" s="687"/>
      <c r="D6" s="687"/>
      <c r="E6" s="687"/>
      <c r="F6" s="687"/>
      <c r="G6" s="687"/>
      <c r="H6" s="687"/>
      <c r="I6" s="687"/>
      <c r="J6" s="687"/>
      <c r="K6" s="81"/>
    </row>
    <row r="7" spans="1:12" ht="26.25" customHeight="1">
      <c r="A7" s="687" t="s">
        <v>136</v>
      </c>
      <c r="B7" s="687"/>
      <c r="C7" s="687"/>
      <c r="D7" s="687"/>
      <c r="E7" s="687"/>
      <c r="F7" s="687"/>
      <c r="G7" s="687"/>
      <c r="H7" s="687"/>
      <c r="I7" s="687"/>
      <c r="J7" s="687"/>
      <c r="K7" s="80"/>
    </row>
    <row r="8" spans="1:12" s="79" customFormat="1" ht="117" customHeight="1">
      <c r="A8" s="687" t="s">
        <v>143</v>
      </c>
      <c r="B8" s="687"/>
      <c r="C8" s="687"/>
      <c r="D8" s="687"/>
      <c r="E8" s="687"/>
      <c r="F8" s="687"/>
      <c r="G8" s="687"/>
      <c r="H8" s="687"/>
      <c r="I8" s="687"/>
      <c r="J8" s="687"/>
    </row>
    <row r="10" spans="1:12" ht="41.4">
      <c r="A10" s="53" t="s">
        <v>22</v>
      </c>
      <c r="B10" s="51" t="s">
        <v>4</v>
      </c>
      <c r="C10" s="51" t="s">
        <v>23</v>
      </c>
      <c r="D10" s="51" t="s">
        <v>149</v>
      </c>
      <c r="E10" s="51" t="s">
        <v>6</v>
      </c>
      <c r="F10" s="48" t="s">
        <v>25</v>
      </c>
      <c r="G10" s="51" t="s">
        <v>145</v>
      </c>
      <c r="H10" s="51" t="s">
        <v>146</v>
      </c>
      <c r="I10" s="51" t="s">
        <v>148</v>
      </c>
      <c r="J10" s="76" t="s">
        <v>7</v>
      </c>
      <c r="K10" s="84" t="s">
        <v>202</v>
      </c>
    </row>
    <row r="11" spans="1:12" ht="317.39999999999998">
      <c r="A11" s="217" t="s">
        <v>338</v>
      </c>
      <c r="B11" s="271" t="s">
        <v>350</v>
      </c>
      <c r="C11" s="271" t="s">
        <v>351</v>
      </c>
      <c r="D11" s="271" t="s">
        <v>352</v>
      </c>
      <c r="E11" s="271" t="s">
        <v>353</v>
      </c>
      <c r="F11" s="271" t="s">
        <v>214</v>
      </c>
      <c r="G11" s="271" t="s">
        <v>354</v>
      </c>
      <c r="H11" s="349" t="s">
        <v>355</v>
      </c>
      <c r="I11" s="355">
        <v>450</v>
      </c>
      <c r="J11" s="355">
        <v>150</v>
      </c>
      <c r="K11" s="179" t="s">
        <v>226</v>
      </c>
      <c r="L11" s="156"/>
    </row>
    <row r="12" spans="1:12" ht="110.4">
      <c r="A12" s="129" t="s">
        <v>431</v>
      </c>
      <c r="B12" s="368" t="s">
        <v>443</v>
      </c>
      <c r="C12" s="368" t="s">
        <v>444</v>
      </c>
      <c r="D12" s="368" t="s">
        <v>352</v>
      </c>
      <c r="E12" s="129" t="s">
        <v>431</v>
      </c>
      <c r="F12" s="368" t="s">
        <v>214</v>
      </c>
      <c r="G12" s="371" t="s">
        <v>445</v>
      </c>
      <c r="H12" s="372" t="s">
        <v>446</v>
      </c>
      <c r="I12" s="372">
        <v>150</v>
      </c>
      <c r="J12" s="370">
        <v>10</v>
      </c>
      <c r="K12" s="360" t="s">
        <v>356</v>
      </c>
      <c r="L12" s="156"/>
    </row>
    <row r="13" spans="1:12" ht="165.6">
      <c r="A13" s="217" t="s">
        <v>431</v>
      </c>
      <c r="B13" s="351" t="s">
        <v>447</v>
      </c>
      <c r="C13" s="351" t="s">
        <v>448</v>
      </c>
      <c r="D13" s="271" t="s">
        <v>352</v>
      </c>
      <c r="E13" s="217" t="s">
        <v>431</v>
      </c>
      <c r="F13" s="271" t="s">
        <v>214</v>
      </c>
      <c r="G13" s="352" t="s">
        <v>449</v>
      </c>
      <c r="H13" s="353" t="s">
        <v>450</v>
      </c>
      <c r="I13" s="319">
        <v>150</v>
      </c>
      <c r="J13" s="354">
        <v>10</v>
      </c>
      <c r="K13" s="179" t="s">
        <v>356</v>
      </c>
      <c r="L13" s="156"/>
    </row>
    <row r="14" spans="1:12" ht="69">
      <c r="A14" s="217" t="s">
        <v>431</v>
      </c>
      <c r="B14" s="115" t="s">
        <v>451</v>
      </c>
      <c r="C14" s="115" t="s">
        <v>452</v>
      </c>
      <c r="D14" s="271" t="s">
        <v>352</v>
      </c>
      <c r="E14" s="217" t="s">
        <v>431</v>
      </c>
      <c r="F14" s="271" t="s">
        <v>214</v>
      </c>
      <c r="G14" s="290" t="s">
        <v>453</v>
      </c>
      <c r="H14" s="113">
        <v>10.201700000000001</v>
      </c>
      <c r="I14" s="319">
        <v>100</v>
      </c>
      <c r="J14" s="117">
        <v>10</v>
      </c>
      <c r="K14" s="179" t="s">
        <v>356</v>
      </c>
      <c r="L14" s="174"/>
    </row>
    <row r="15" spans="1:12" ht="138">
      <c r="A15" s="217" t="s">
        <v>1013</v>
      </c>
      <c r="B15" s="319" t="s">
        <v>1017</v>
      </c>
      <c r="C15" s="320" t="s">
        <v>1018</v>
      </c>
      <c r="D15" s="319" t="s">
        <v>1013</v>
      </c>
      <c r="E15" s="319" t="s">
        <v>214</v>
      </c>
      <c r="F15" s="319" t="s">
        <v>1019</v>
      </c>
      <c r="G15" s="319">
        <v>7639</v>
      </c>
      <c r="H15" s="319">
        <v>5986</v>
      </c>
      <c r="I15" s="113">
        <v>300</v>
      </c>
      <c r="J15" s="273">
        <v>450</v>
      </c>
      <c r="K15" s="179" t="s">
        <v>890</v>
      </c>
      <c r="L15" s="156"/>
    </row>
    <row r="16" spans="1:12" ht="69">
      <c r="A16" s="91" t="s">
        <v>3558</v>
      </c>
      <c r="B16" s="91" t="s">
        <v>3559</v>
      </c>
      <c r="C16" s="91" t="s">
        <v>1018</v>
      </c>
      <c r="D16" s="91" t="s">
        <v>1726</v>
      </c>
      <c r="E16" s="91" t="s">
        <v>1433</v>
      </c>
      <c r="F16" s="91" t="s">
        <v>3560</v>
      </c>
      <c r="G16" s="91">
        <v>5575</v>
      </c>
      <c r="H16" s="91">
        <v>5575</v>
      </c>
      <c r="I16" s="91">
        <v>300</v>
      </c>
      <c r="J16" s="531">
        <v>450</v>
      </c>
      <c r="K16" s="91" t="s">
        <v>3561</v>
      </c>
      <c r="L16" s="156"/>
    </row>
    <row r="17" spans="1:18" ht="317.39999999999998">
      <c r="A17" s="217" t="s">
        <v>647</v>
      </c>
      <c r="B17" s="271" t="s">
        <v>648</v>
      </c>
      <c r="C17" s="271" t="s">
        <v>649</v>
      </c>
      <c r="D17" s="271" t="s">
        <v>352</v>
      </c>
      <c r="E17" s="271" t="s">
        <v>650</v>
      </c>
      <c r="F17" s="115" t="s">
        <v>214</v>
      </c>
      <c r="G17" s="271" t="s">
        <v>651</v>
      </c>
      <c r="H17" s="349" t="s">
        <v>355</v>
      </c>
      <c r="I17" s="319">
        <v>450</v>
      </c>
      <c r="J17" s="319">
        <v>180</v>
      </c>
      <c r="K17" s="179" t="s">
        <v>617</v>
      </c>
      <c r="L17" s="156"/>
    </row>
    <row r="18" spans="1:18" ht="124.2">
      <c r="A18" s="129" t="s">
        <v>647</v>
      </c>
      <c r="B18" s="366" t="s">
        <v>652</v>
      </c>
      <c r="C18" s="367" t="s">
        <v>653</v>
      </c>
      <c r="D18" s="367" t="s">
        <v>352</v>
      </c>
      <c r="E18" s="368" t="s">
        <v>650</v>
      </c>
      <c r="F18" s="130" t="s">
        <v>214</v>
      </c>
      <c r="G18" s="369" t="s">
        <v>449</v>
      </c>
      <c r="H18" s="369" t="s">
        <v>654</v>
      </c>
      <c r="I18" s="369">
        <v>150</v>
      </c>
      <c r="J18" s="370">
        <v>80</v>
      </c>
      <c r="K18" s="360" t="s">
        <v>617</v>
      </c>
      <c r="L18" s="156"/>
    </row>
    <row r="19" spans="1:18" ht="69">
      <c r="A19" s="289" t="s">
        <v>647</v>
      </c>
      <c r="B19" s="115" t="s">
        <v>451</v>
      </c>
      <c r="C19" s="115" t="s">
        <v>452</v>
      </c>
      <c r="D19" s="115" t="s">
        <v>352</v>
      </c>
      <c r="E19" s="115" t="s">
        <v>431</v>
      </c>
      <c r="F19" s="113" t="s">
        <v>214</v>
      </c>
      <c r="G19" s="113" t="s">
        <v>453</v>
      </c>
      <c r="H19" s="112" t="s">
        <v>655</v>
      </c>
      <c r="I19" s="113">
        <v>100</v>
      </c>
      <c r="J19" s="117">
        <v>40</v>
      </c>
      <c r="K19" s="179" t="s">
        <v>617</v>
      </c>
      <c r="L19" s="156"/>
      <c r="R19" s="156"/>
    </row>
    <row r="20" spans="1:18" ht="317.39999999999998">
      <c r="A20" s="217" t="s">
        <v>620</v>
      </c>
      <c r="B20" s="271" t="s">
        <v>648</v>
      </c>
      <c r="C20" s="271" t="s">
        <v>649</v>
      </c>
      <c r="D20" s="271" t="s">
        <v>352</v>
      </c>
      <c r="E20" s="271" t="s">
        <v>650</v>
      </c>
      <c r="F20" s="115" t="s">
        <v>214</v>
      </c>
      <c r="G20" s="271" t="s">
        <v>651</v>
      </c>
      <c r="H20" s="349" t="s">
        <v>355</v>
      </c>
      <c r="I20" s="319">
        <v>450</v>
      </c>
      <c r="J20" s="319">
        <v>110</v>
      </c>
      <c r="K20" s="179" t="s">
        <v>620</v>
      </c>
      <c r="L20" s="156"/>
    </row>
    <row r="21" spans="1:18" ht="124.2">
      <c r="A21" s="129" t="s">
        <v>620</v>
      </c>
      <c r="B21" s="366" t="s">
        <v>652</v>
      </c>
      <c r="C21" s="367" t="s">
        <v>653</v>
      </c>
      <c r="D21" s="367" t="s">
        <v>352</v>
      </c>
      <c r="E21" s="368" t="s">
        <v>650</v>
      </c>
      <c r="F21" s="130" t="s">
        <v>214</v>
      </c>
      <c r="G21" s="369" t="s">
        <v>449</v>
      </c>
      <c r="H21" s="369" t="s">
        <v>654</v>
      </c>
      <c r="I21" s="369">
        <v>150</v>
      </c>
      <c r="J21" s="370">
        <v>10</v>
      </c>
      <c r="K21" s="360" t="s">
        <v>620</v>
      </c>
      <c r="L21" s="156"/>
    </row>
    <row r="22" spans="1:18" ht="124.2">
      <c r="A22" s="271" t="s">
        <v>831</v>
      </c>
      <c r="B22" s="217" t="s">
        <v>876</v>
      </c>
      <c r="C22" s="271" t="s">
        <v>877</v>
      </c>
      <c r="D22" s="271" t="s">
        <v>352</v>
      </c>
      <c r="E22" s="271" t="s">
        <v>878</v>
      </c>
      <c r="F22" s="271" t="s">
        <v>214</v>
      </c>
      <c r="G22" s="271" t="s">
        <v>879</v>
      </c>
      <c r="H22" s="271" t="s">
        <v>880</v>
      </c>
      <c r="I22" s="319">
        <v>150</v>
      </c>
      <c r="J22" s="319">
        <v>30</v>
      </c>
      <c r="K22" s="179" t="s">
        <v>622</v>
      </c>
      <c r="L22" s="172"/>
    </row>
    <row r="23" spans="1:18" ht="63" customHeight="1">
      <c r="A23" s="217" t="s">
        <v>884</v>
      </c>
      <c r="B23" s="271" t="s">
        <v>1020</v>
      </c>
      <c r="C23" s="271" t="s">
        <v>1021</v>
      </c>
      <c r="D23" s="271" t="s">
        <v>1022</v>
      </c>
      <c r="E23" s="271" t="s">
        <v>1023</v>
      </c>
      <c r="F23" s="271" t="s">
        <v>218</v>
      </c>
      <c r="G23" s="271" t="s">
        <v>1024</v>
      </c>
      <c r="H23" s="348" t="s">
        <v>1025</v>
      </c>
      <c r="I23" s="319">
        <v>450</v>
      </c>
      <c r="J23" s="273">
        <v>50</v>
      </c>
      <c r="K23" s="179" t="s">
        <v>884</v>
      </c>
      <c r="L23" s="156"/>
    </row>
    <row r="24" spans="1:18" s="156" customFormat="1" ht="63" customHeight="1">
      <c r="A24" s="217" t="s">
        <v>1023</v>
      </c>
      <c r="B24" s="271" t="s">
        <v>1020</v>
      </c>
      <c r="C24" s="271" t="s">
        <v>1021</v>
      </c>
      <c r="D24" s="271" t="s">
        <v>1022</v>
      </c>
      <c r="E24" s="271" t="s">
        <v>1023</v>
      </c>
      <c r="F24" s="271" t="s">
        <v>218</v>
      </c>
      <c r="G24" s="271" t="s">
        <v>1024</v>
      </c>
      <c r="H24" s="349" t="s">
        <v>1148</v>
      </c>
      <c r="I24" s="319">
        <v>450</v>
      </c>
      <c r="J24" s="350">
        <v>350</v>
      </c>
      <c r="K24" s="179" t="s">
        <v>1023</v>
      </c>
    </row>
    <row r="25" spans="1:18" s="156" customFormat="1" ht="63" customHeight="1">
      <c r="A25" s="217" t="s">
        <v>1061</v>
      </c>
      <c r="B25" s="344" t="s">
        <v>451</v>
      </c>
      <c r="C25" s="344" t="s">
        <v>452</v>
      </c>
      <c r="D25" s="344" t="s">
        <v>352</v>
      </c>
      <c r="E25" s="344" t="s">
        <v>431</v>
      </c>
      <c r="F25" s="344" t="s">
        <v>214</v>
      </c>
      <c r="G25" s="344" t="s">
        <v>453</v>
      </c>
      <c r="H25" s="345">
        <v>43009</v>
      </c>
      <c r="I25" s="346">
        <v>100</v>
      </c>
      <c r="J25" s="347">
        <v>50</v>
      </c>
      <c r="K25" s="179" t="s">
        <v>1061</v>
      </c>
    </row>
    <row r="26" spans="1:18" s="156" customFormat="1" ht="63" customHeight="1">
      <c r="A26" s="91" t="s">
        <v>3584</v>
      </c>
      <c r="B26" s="91" t="s">
        <v>3585</v>
      </c>
      <c r="C26" s="91" t="s">
        <v>877</v>
      </c>
      <c r="D26" s="91" t="s">
        <v>352</v>
      </c>
      <c r="E26" s="91" t="s">
        <v>878</v>
      </c>
      <c r="F26" s="91" t="s">
        <v>1414</v>
      </c>
      <c r="G26" s="91" t="s">
        <v>879</v>
      </c>
      <c r="H26" s="91">
        <v>42917</v>
      </c>
      <c r="I26" s="91">
        <v>150</v>
      </c>
      <c r="J26" s="91">
        <v>30</v>
      </c>
      <c r="K26" s="91" t="s">
        <v>1726</v>
      </c>
    </row>
    <row r="27" spans="1:18" s="156" customFormat="1" ht="63" customHeight="1">
      <c r="A27" s="91" t="s">
        <v>3586</v>
      </c>
      <c r="B27" s="91" t="s">
        <v>3587</v>
      </c>
      <c r="C27" s="91" t="s">
        <v>3588</v>
      </c>
      <c r="D27" s="91" t="s">
        <v>352</v>
      </c>
      <c r="E27" s="91" t="s">
        <v>878</v>
      </c>
      <c r="F27" s="91" t="s">
        <v>1414</v>
      </c>
      <c r="G27" s="91" t="s">
        <v>879</v>
      </c>
      <c r="H27" s="91" t="s">
        <v>880</v>
      </c>
      <c r="I27" s="91">
        <v>150</v>
      </c>
      <c r="J27" s="91">
        <v>60</v>
      </c>
      <c r="K27" s="91" t="s">
        <v>1607</v>
      </c>
    </row>
    <row r="28" spans="1:18" s="156" customFormat="1" ht="63" customHeight="1">
      <c r="A28" s="91" t="s">
        <v>3586</v>
      </c>
      <c r="B28" s="91" t="s">
        <v>3589</v>
      </c>
      <c r="C28" s="91" t="s">
        <v>3590</v>
      </c>
      <c r="D28" s="91" t="s">
        <v>352</v>
      </c>
      <c r="E28" s="91" t="s">
        <v>878</v>
      </c>
      <c r="F28" s="91" t="s">
        <v>1414</v>
      </c>
      <c r="G28" s="91" t="s">
        <v>879</v>
      </c>
      <c r="H28" s="91" t="s">
        <v>880</v>
      </c>
      <c r="I28" s="91">
        <v>150</v>
      </c>
      <c r="J28" s="91">
        <v>50</v>
      </c>
      <c r="K28" s="91" t="s">
        <v>1607</v>
      </c>
    </row>
    <row r="29" spans="1:18" s="156" customFormat="1" ht="63" customHeight="1">
      <c r="A29" s="91" t="s">
        <v>3591</v>
      </c>
      <c r="B29" s="91" t="s">
        <v>3592</v>
      </c>
      <c r="C29" s="91" t="s">
        <v>3593</v>
      </c>
      <c r="D29" s="91" t="s">
        <v>352</v>
      </c>
      <c r="E29" s="91" t="s">
        <v>3594</v>
      </c>
      <c r="F29" s="91" t="s">
        <v>1414</v>
      </c>
      <c r="G29" s="91" t="s">
        <v>3595</v>
      </c>
      <c r="H29" s="91" t="s">
        <v>3596</v>
      </c>
      <c r="I29" s="91">
        <v>500</v>
      </c>
      <c r="J29" s="91">
        <v>100</v>
      </c>
      <c r="K29" s="91" t="s">
        <v>3591</v>
      </c>
    </row>
    <row r="30" spans="1:18" s="156" customFormat="1" ht="63" customHeight="1">
      <c r="A30" s="91" t="s">
        <v>3435</v>
      </c>
      <c r="B30" s="91" t="s">
        <v>3597</v>
      </c>
      <c r="C30" s="91" t="s">
        <v>3598</v>
      </c>
      <c r="D30" s="91" t="s">
        <v>3599</v>
      </c>
      <c r="E30" s="91" t="s">
        <v>3600</v>
      </c>
      <c r="F30" s="91" t="s">
        <v>3322</v>
      </c>
      <c r="G30" s="91" t="s">
        <v>3601</v>
      </c>
      <c r="H30" s="91" t="s">
        <v>3602</v>
      </c>
      <c r="I30" s="91">
        <v>300</v>
      </c>
      <c r="J30" s="91">
        <v>75</v>
      </c>
      <c r="K30" s="91" t="s">
        <v>3603</v>
      </c>
    </row>
    <row r="31" spans="1:18" s="156" customFormat="1" ht="124.2">
      <c r="A31" s="91" t="s">
        <v>1493</v>
      </c>
      <c r="B31" s="91" t="s">
        <v>3585</v>
      </c>
      <c r="C31" s="91" t="s">
        <v>877</v>
      </c>
      <c r="D31" s="91" t="s">
        <v>352</v>
      </c>
      <c r="E31" s="91" t="s">
        <v>878</v>
      </c>
      <c r="F31" s="91" t="s">
        <v>1414</v>
      </c>
      <c r="G31" s="91" t="s">
        <v>3604</v>
      </c>
      <c r="H31" s="91" t="s">
        <v>3605</v>
      </c>
      <c r="I31" s="91">
        <v>150</v>
      </c>
      <c r="J31" s="91">
        <v>30</v>
      </c>
      <c r="K31" s="91" t="s">
        <v>3606</v>
      </c>
    </row>
    <row r="32" spans="1:18" s="156" customFormat="1" ht="193.2">
      <c r="A32" s="91" t="s">
        <v>3607</v>
      </c>
      <c r="B32" s="91" t="s">
        <v>3597</v>
      </c>
      <c r="C32" s="91" t="s">
        <v>3598</v>
      </c>
      <c r="D32" s="91" t="s">
        <v>3599</v>
      </c>
      <c r="E32" s="91" t="s">
        <v>3600</v>
      </c>
      <c r="F32" s="91" t="s">
        <v>3322</v>
      </c>
      <c r="G32" s="91" t="s">
        <v>3601</v>
      </c>
      <c r="H32" s="91" t="s">
        <v>3602</v>
      </c>
      <c r="I32" s="91">
        <v>300</v>
      </c>
      <c r="J32" s="91">
        <v>75</v>
      </c>
      <c r="K32" s="91" t="s">
        <v>3607</v>
      </c>
    </row>
    <row r="33" spans="1:11" s="156" customFormat="1" ht="41.4">
      <c r="A33" s="583" t="s">
        <v>4609</v>
      </c>
      <c r="B33" s="426" t="s">
        <v>4708</v>
      </c>
      <c r="C33" s="426" t="s">
        <v>4709</v>
      </c>
      <c r="D33" s="616" t="s">
        <v>352</v>
      </c>
      <c r="E33" s="426" t="s">
        <v>4710</v>
      </c>
      <c r="F33" s="426" t="s">
        <v>3786</v>
      </c>
      <c r="G33" s="426" t="s">
        <v>4711</v>
      </c>
      <c r="H33" s="617" t="s">
        <v>4712</v>
      </c>
      <c r="I33" s="616">
        <v>500</v>
      </c>
      <c r="J33" s="616">
        <v>125</v>
      </c>
      <c r="K33" s="538" t="s">
        <v>3756</v>
      </c>
    </row>
    <row r="34" spans="1:11" ht="179.4">
      <c r="A34" s="618" t="s">
        <v>3757</v>
      </c>
      <c r="B34" s="619" t="s">
        <v>4713</v>
      </c>
      <c r="C34" s="619" t="s">
        <v>4714</v>
      </c>
      <c r="D34" s="620" t="s">
        <v>4715</v>
      </c>
      <c r="E34" s="621" t="s">
        <v>4716</v>
      </c>
      <c r="F34" s="620" t="s">
        <v>3786</v>
      </c>
      <c r="G34" s="622" t="s">
        <v>4717</v>
      </c>
      <c r="H34" s="623" t="s">
        <v>4718</v>
      </c>
      <c r="I34" s="620">
        <v>100</v>
      </c>
      <c r="J34" s="620">
        <v>150</v>
      </c>
      <c r="K34" s="538" t="s">
        <v>3757</v>
      </c>
    </row>
    <row r="35" spans="1:11" ht="43.2">
      <c r="A35" s="430" t="s">
        <v>4719</v>
      </c>
      <c r="B35" s="624" t="s">
        <v>3592</v>
      </c>
      <c r="C35" s="616" t="s">
        <v>3593</v>
      </c>
      <c r="D35" s="616" t="s">
        <v>352</v>
      </c>
      <c r="E35" s="616" t="s">
        <v>3594</v>
      </c>
      <c r="F35" s="616" t="s">
        <v>3786</v>
      </c>
      <c r="G35" s="433" t="s">
        <v>3595</v>
      </c>
      <c r="H35" s="616" t="s">
        <v>3596</v>
      </c>
      <c r="I35" s="616">
        <v>500</v>
      </c>
      <c r="J35" s="616">
        <v>150</v>
      </c>
      <c r="K35" s="538" t="s">
        <v>3785</v>
      </c>
    </row>
    <row r="36" spans="1:11">
      <c r="A36" s="63" t="s">
        <v>2</v>
      </c>
      <c r="C36" s="63"/>
      <c r="D36" s="63"/>
      <c r="E36" s="7"/>
      <c r="G36" s="1"/>
      <c r="J36" s="61">
        <f>SUM(J11:J35)</f>
        <v>2825</v>
      </c>
    </row>
    <row r="37" spans="1:11" ht="15" customHeight="1"/>
    <row r="38" spans="1:11">
      <c r="B38" s="7"/>
      <c r="C38" s="7"/>
      <c r="D38" s="7"/>
      <c r="E38" s="7"/>
      <c r="G38" s="1"/>
      <c r="H38"/>
      <c r="I38"/>
    </row>
    <row r="39" spans="1:11">
      <c r="A39" s="732" t="s">
        <v>12</v>
      </c>
      <c r="B39" s="732"/>
      <c r="C39" s="732"/>
      <c r="D39" s="732"/>
      <c r="E39" s="732"/>
      <c r="F39" s="732"/>
      <c r="G39" s="732"/>
      <c r="H39" s="732"/>
      <c r="I39" s="732"/>
      <c r="J39" s="732"/>
    </row>
  </sheetData>
  <mergeCells count="7">
    <mergeCell ref="A2:J2"/>
    <mergeCell ref="A6:J6"/>
    <mergeCell ref="A39:J39"/>
    <mergeCell ref="A7:J7"/>
    <mergeCell ref="A8:J8"/>
    <mergeCell ref="A4:J4"/>
    <mergeCell ref="A5:J5"/>
  </mergeCells>
  <phoneticPr fontId="22" type="noConversion"/>
  <hyperlinks>
    <hyperlink ref="G29" r:id="rId1"/>
    <hyperlink ref="G30" r:id="rId2" display="https://uefiscdi.ro/resource-87282?&amp;wtok=d9cb395475203fb84535e766ea72b67996a4a679&amp;wtkps=XY9bCsIwEEX3Mt9aM3mQON2DCK6gJm2NtkaMtYq4d5MqiP5dhnPuZSrS9IikCMbLoYtQekKupZaSlZEEQfQOcloS4LjvBnlj6A9Ne8SgxU3dw5bHudzZp"/>
    <hyperlink ref="G32" r:id="rId3" display="https://uefiscdi.ro/resource-87282?&amp;wtok=d9cb395475203fb84535e766ea72b67996a4a679&amp;wtkps=XY9bCsIwEEX3Mt9aM3mQON2DCK6gJm2NtkaMtYq4d5MqiP5dhnPuZSrS9IikCMbLoYtQekKupZaSlZEEQfQOcloS4LjvBnlj6A9Ne8SgxU3dw5bHudzZp"/>
    <hyperlink ref="G34" r:id="rId4"/>
    <hyperlink ref="G35" r:id="rId5"/>
  </hyperlinks>
  <pageMargins left="0.511811023622047" right="0.31496062992126" top="0.19" bottom="0" header="0" footer="0"/>
  <pageSetup paperSize="9" orientation="landscape" horizontalDpi="200" verticalDpi="200" r:id="rId6"/>
</worksheet>
</file>

<file path=xl/worksheets/sheet2.xml><?xml version="1.0" encoding="utf-8"?>
<worksheet xmlns="http://schemas.openxmlformats.org/spreadsheetml/2006/main" xmlns:r="http://schemas.openxmlformats.org/officeDocument/2006/relationships">
  <dimension ref="A2:T17"/>
  <sheetViews>
    <sheetView topLeftCell="A10" workbookViewId="0">
      <selection activeCell="S11" sqref="S11"/>
    </sheetView>
  </sheetViews>
  <sheetFormatPr defaultRowHeight="14.4"/>
  <cols>
    <col min="1" max="1" width="12.88671875" style="2" customWidth="1"/>
    <col min="2" max="2" width="12.6640625" style="7" customWidth="1"/>
    <col min="3" max="3" width="7.88671875" style="7" customWidth="1"/>
    <col min="4" max="4" width="10" style="7" customWidth="1"/>
    <col min="5" max="5" width="5.6640625" style="7" bestFit="1" customWidth="1"/>
    <col min="6" max="6" width="5.88671875" style="7" bestFit="1" customWidth="1"/>
    <col min="7" max="7" width="6.44140625" style="1" customWidth="1"/>
    <col min="8" max="8" width="9.109375" style="1" customWidth="1"/>
    <col min="9" max="9" width="9.88671875" style="1" customWidth="1"/>
    <col min="10" max="10" width="9.33203125" style="1" customWidth="1"/>
    <col min="11" max="11" width="10.109375" style="1" customWidth="1"/>
    <col min="12" max="12" width="6.33203125" style="1" customWidth="1"/>
    <col min="13" max="13" width="11.5546875" style="1" customWidth="1"/>
    <col min="14" max="14" width="7.44140625" style="1" customWidth="1"/>
    <col min="15" max="15" width="6.6640625" style="1" customWidth="1"/>
    <col min="16" max="16" width="7" style="1" bestFit="1" customWidth="1"/>
    <col min="17" max="17" width="21.109375" style="1" customWidth="1"/>
    <col min="18" max="20" width="9.109375" style="1" customWidth="1"/>
  </cols>
  <sheetData>
    <row r="2" spans="1:20" s="4" customFormat="1" ht="15.6">
      <c r="A2" s="684" t="s">
        <v>165</v>
      </c>
      <c r="B2" s="685"/>
      <c r="C2" s="685"/>
      <c r="D2" s="685"/>
      <c r="E2" s="685"/>
      <c r="F2" s="685"/>
      <c r="G2" s="685"/>
      <c r="H2" s="685"/>
      <c r="I2" s="685"/>
      <c r="J2" s="685"/>
      <c r="K2" s="685"/>
      <c r="L2" s="685"/>
      <c r="M2" s="685"/>
      <c r="N2" s="685"/>
      <c r="O2" s="685"/>
      <c r="P2" s="686"/>
      <c r="Q2" s="3"/>
      <c r="R2" s="3"/>
      <c r="S2" s="3"/>
      <c r="T2" s="3"/>
    </row>
    <row r="3" spans="1:20" s="4" customFormat="1">
      <c r="H3" s="3"/>
      <c r="Q3" s="3"/>
      <c r="R3" s="3"/>
      <c r="S3" s="3"/>
      <c r="T3" s="3"/>
    </row>
    <row r="4" spans="1:20" s="4" customFormat="1" ht="44.25" customHeight="1">
      <c r="A4" s="687" t="s">
        <v>166</v>
      </c>
      <c r="B4" s="687"/>
      <c r="C4" s="687"/>
      <c r="D4" s="687"/>
      <c r="E4" s="687"/>
      <c r="F4" s="687"/>
      <c r="G4" s="687"/>
      <c r="H4" s="687"/>
      <c r="I4" s="687"/>
      <c r="J4" s="687"/>
      <c r="K4" s="687"/>
      <c r="L4" s="687"/>
      <c r="M4" s="687"/>
      <c r="N4" s="687"/>
      <c r="O4" s="687"/>
      <c r="P4" s="687"/>
      <c r="Q4" s="3"/>
      <c r="R4" s="3"/>
      <c r="S4" s="3"/>
      <c r="T4" s="3"/>
    </row>
    <row r="5" spans="1:20" s="4" customFormat="1" ht="15" customHeight="1">
      <c r="A5" s="687" t="s">
        <v>26</v>
      </c>
      <c r="B5" s="687"/>
      <c r="C5" s="687"/>
      <c r="D5" s="687"/>
      <c r="E5" s="687"/>
      <c r="F5" s="687"/>
      <c r="G5" s="687"/>
      <c r="H5" s="687"/>
      <c r="I5" s="687"/>
      <c r="J5" s="687"/>
      <c r="K5" s="687"/>
      <c r="L5" s="687"/>
      <c r="M5" s="687"/>
      <c r="N5" s="687"/>
      <c r="O5" s="687"/>
      <c r="P5" s="687"/>
      <c r="Q5" s="3"/>
      <c r="R5" s="3"/>
      <c r="S5" s="3"/>
      <c r="T5" s="3"/>
    </row>
    <row r="6" spans="1:20" s="4" customFormat="1" ht="27.75" customHeight="1">
      <c r="A6" s="689" t="s">
        <v>61</v>
      </c>
      <c r="B6" s="692"/>
      <c r="C6" s="692"/>
      <c r="D6" s="692"/>
      <c r="E6" s="692"/>
      <c r="F6" s="692"/>
      <c r="G6" s="692"/>
      <c r="H6" s="692"/>
      <c r="I6" s="692"/>
      <c r="J6" s="692"/>
      <c r="K6" s="692"/>
      <c r="L6" s="692"/>
      <c r="M6" s="692"/>
      <c r="N6" s="692"/>
      <c r="O6" s="692"/>
      <c r="P6" s="693"/>
      <c r="Q6" s="3"/>
      <c r="R6" s="3"/>
      <c r="S6" s="3"/>
      <c r="T6" s="3"/>
    </row>
    <row r="7" spans="1:20" s="4" customFormat="1">
      <c r="A7" s="689" t="s">
        <v>55</v>
      </c>
      <c r="B7" s="690"/>
      <c r="C7" s="690"/>
      <c r="D7" s="690"/>
      <c r="E7" s="690"/>
      <c r="F7" s="690"/>
      <c r="G7" s="690"/>
      <c r="H7" s="690"/>
      <c r="I7" s="690"/>
      <c r="J7" s="690"/>
      <c r="K7" s="690"/>
      <c r="L7" s="690"/>
      <c r="M7" s="690"/>
      <c r="N7" s="690"/>
      <c r="O7" s="690"/>
      <c r="P7" s="691"/>
      <c r="Q7" s="3"/>
      <c r="R7" s="3"/>
      <c r="S7" s="3"/>
      <c r="T7" s="3"/>
    </row>
    <row r="8" spans="1:20" s="4" customFormat="1" ht="78.75" customHeight="1">
      <c r="A8" s="688" t="s">
        <v>161</v>
      </c>
      <c r="B8" s="688"/>
      <c r="C8" s="688"/>
      <c r="D8" s="688"/>
      <c r="E8" s="688"/>
      <c r="F8" s="688"/>
      <c r="G8" s="688"/>
      <c r="H8" s="688"/>
      <c r="I8" s="688"/>
      <c r="J8" s="688"/>
      <c r="K8" s="688"/>
      <c r="L8" s="688"/>
      <c r="M8" s="688"/>
      <c r="N8" s="688"/>
      <c r="O8" s="688"/>
      <c r="P8" s="688"/>
      <c r="Q8" s="3"/>
      <c r="R8" s="3"/>
      <c r="S8" s="3"/>
      <c r="T8" s="3"/>
    </row>
    <row r="9" spans="1:20" s="4" customFormat="1">
      <c r="A9" s="5"/>
      <c r="B9" s="6"/>
      <c r="C9" s="6"/>
      <c r="D9" s="6"/>
      <c r="E9" s="6"/>
      <c r="F9" s="6"/>
      <c r="G9" s="5"/>
      <c r="I9" s="5"/>
      <c r="J9" s="5"/>
      <c r="K9" s="5"/>
      <c r="L9" s="5"/>
      <c r="M9" s="5"/>
      <c r="N9" s="5"/>
      <c r="O9" s="5"/>
      <c r="P9" s="5"/>
      <c r="Q9" s="3"/>
      <c r="R9" s="3"/>
      <c r="S9" s="3"/>
      <c r="T9" s="3"/>
    </row>
    <row r="10" spans="1:20" s="26" customFormat="1" ht="82.8">
      <c r="A10" s="47" t="s">
        <v>0</v>
      </c>
      <c r="B10" s="47" t="s">
        <v>53</v>
      </c>
      <c r="C10" s="47" t="s">
        <v>60</v>
      </c>
      <c r="D10" s="56" t="s">
        <v>5</v>
      </c>
      <c r="E10" s="56" t="s">
        <v>58</v>
      </c>
      <c r="F10" s="56" t="s">
        <v>59</v>
      </c>
      <c r="G10" s="47" t="s">
        <v>209</v>
      </c>
      <c r="H10" s="56" t="s">
        <v>14</v>
      </c>
      <c r="I10" s="56" t="s">
        <v>11</v>
      </c>
      <c r="J10" s="56" t="s">
        <v>207</v>
      </c>
      <c r="K10" s="56" t="s">
        <v>15</v>
      </c>
      <c r="L10" s="56" t="s">
        <v>16</v>
      </c>
      <c r="M10" s="56" t="s">
        <v>164</v>
      </c>
      <c r="N10" s="56" t="s">
        <v>208</v>
      </c>
      <c r="O10" s="47" t="s">
        <v>54</v>
      </c>
      <c r="P10" s="47" t="s">
        <v>7</v>
      </c>
      <c r="Q10" s="84" t="s">
        <v>202</v>
      </c>
      <c r="R10" s="25"/>
      <c r="S10" s="25"/>
      <c r="T10" s="25"/>
    </row>
    <row r="11" spans="1:20" ht="151.80000000000001">
      <c r="A11" s="115" t="s">
        <v>462</v>
      </c>
      <c r="B11" s="115" t="s">
        <v>463</v>
      </c>
      <c r="C11" s="113" t="s">
        <v>214</v>
      </c>
      <c r="D11" s="115" t="s">
        <v>464</v>
      </c>
      <c r="E11" s="175">
        <v>27</v>
      </c>
      <c r="F11" s="175"/>
      <c r="G11" s="113" t="s">
        <v>465</v>
      </c>
      <c r="H11" s="635" t="s">
        <v>466</v>
      </c>
      <c r="I11" s="177" t="s">
        <v>467</v>
      </c>
      <c r="J11" s="177" t="s">
        <v>468</v>
      </c>
      <c r="K11" s="178" t="s">
        <v>469</v>
      </c>
      <c r="L11" s="113">
        <v>2017</v>
      </c>
      <c r="M11" s="113" t="s">
        <v>470</v>
      </c>
      <c r="N11" s="112">
        <v>2322</v>
      </c>
      <c r="O11" s="182">
        <v>1000</v>
      </c>
      <c r="P11" s="565">
        <f>O11</f>
        <v>1000</v>
      </c>
      <c r="Q11" s="565" t="s">
        <v>357</v>
      </c>
    </row>
    <row r="12" spans="1:20" ht="96.6">
      <c r="A12" s="444" t="s">
        <v>1419</v>
      </c>
      <c r="B12" s="444" t="s">
        <v>1420</v>
      </c>
      <c r="C12" s="86" t="s">
        <v>1414</v>
      </c>
      <c r="D12" s="85" t="s">
        <v>1421</v>
      </c>
      <c r="E12" s="86">
        <v>9</v>
      </c>
      <c r="F12" s="88">
        <v>9</v>
      </c>
      <c r="G12" s="444" t="s">
        <v>1422</v>
      </c>
      <c r="H12" s="104" t="s">
        <v>1423</v>
      </c>
      <c r="I12" s="444" t="s">
        <v>1424</v>
      </c>
      <c r="J12" s="91">
        <v>411621200037</v>
      </c>
      <c r="K12" s="92" t="s">
        <v>1425</v>
      </c>
      <c r="L12" s="92">
        <v>2017</v>
      </c>
      <c r="M12" s="92" t="s">
        <v>470</v>
      </c>
      <c r="N12" s="92">
        <v>1789</v>
      </c>
      <c r="O12" s="92">
        <v>1000</v>
      </c>
      <c r="P12" s="92">
        <v>500</v>
      </c>
      <c r="Q12" s="87" t="s">
        <v>1426</v>
      </c>
    </row>
    <row r="13" spans="1:20" s="156" customFormat="1" ht="96.6">
      <c r="A13" s="444" t="s">
        <v>1427</v>
      </c>
      <c r="B13" s="444" t="s">
        <v>4789</v>
      </c>
      <c r="C13" s="86" t="s">
        <v>1414</v>
      </c>
      <c r="D13" s="85" t="s">
        <v>1421</v>
      </c>
      <c r="E13" s="86">
        <v>9</v>
      </c>
      <c r="F13" s="86">
        <v>10</v>
      </c>
      <c r="G13" s="86" t="s">
        <v>1422</v>
      </c>
      <c r="H13" s="104" t="s">
        <v>1428</v>
      </c>
      <c r="I13" s="444" t="s">
        <v>1429</v>
      </c>
      <c r="J13" s="444">
        <v>414896200248</v>
      </c>
      <c r="K13" s="92" t="s">
        <v>1430</v>
      </c>
      <c r="L13" s="92">
        <v>2017</v>
      </c>
      <c r="M13" s="92" t="s">
        <v>470</v>
      </c>
      <c r="N13" s="92">
        <v>1781</v>
      </c>
      <c r="O13" s="92">
        <v>1000</v>
      </c>
      <c r="P13" s="92">
        <v>200</v>
      </c>
      <c r="Q13" s="87" t="s">
        <v>1426</v>
      </c>
      <c r="R13" s="1"/>
      <c r="S13" s="1"/>
      <c r="T13" s="1"/>
    </row>
    <row r="14" spans="1:20" ht="69">
      <c r="A14" s="444" t="s">
        <v>1431</v>
      </c>
      <c r="B14" s="104" t="s">
        <v>1432</v>
      </c>
      <c r="C14" s="104" t="s">
        <v>1433</v>
      </c>
      <c r="D14" s="104" t="s">
        <v>1421</v>
      </c>
      <c r="E14" s="104" t="s">
        <v>1434</v>
      </c>
      <c r="F14" s="104" t="s">
        <v>1435</v>
      </c>
      <c r="G14" s="104" t="s">
        <v>1436</v>
      </c>
      <c r="H14" s="104" t="s">
        <v>1437</v>
      </c>
      <c r="I14" s="104" t="s">
        <v>1438</v>
      </c>
      <c r="J14" s="444" t="s">
        <v>1439</v>
      </c>
      <c r="K14" s="92">
        <v>2266</v>
      </c>
      <c r="L14" s="92">
        <v>2017</v>
      </c>
      <c r="M14" s="92" t="s">
        <v>470</v>
      </c>
      <c r="N14" s="92">
        <v>1.7889999999999999</v>
      </c>
      <c r="O14" s="92">
        <v>1000</v>
      </c>
      <c r="P14" s="92">
        <v>500</v>
      </c>
      <c r="Q14" s="92" t="s">
        <v>1440</v>
      </c>
    </row>
    <row r="15" spans="1:20">
      <c r="A15" s="63" t="s">
        <v>2</v>
      </c>
      <c r="O15" s="3"/>
      <c r="P15" s="58">
        <f>SUM(P11:P14)</f>
        <v>2200</v>
      </c>
    </row>
    <row r="17" spans="1:16">
      <c r="A17" s="683" t="s">
        <v>12</v>
      </c>
      <c r="B17" s="683"/>
      <c r="C17" s="683"/>
      <c r="D17" s="683"/>
      <c r="E17" s="683"/>
      <c r="F17" s="683"/>
      <c r="G17" s="683"/>
      <c r="H17" s="683"/>
      <c r="I17" s="683"/>
      <c r="J17" s="683"/>
      <c r="K17" s="683"/>
      <c r="L17" s="683"/>
      <c r="M17" s="683"/>
      <c r="N17" s="683"/>
      <c r="O17" s="683"/>
      <c r="P17" s="683"/>
    </row>
  </sheetData>
  <mergeCells count="7">
    <mergeCell ref="A17:P17"/>
    <mergeCell ref="A2:P2"/>
    <mergeCell ref="A4:P4"/>
    <mergeCell ref="A5:P5"/>
    <mergeCell ref="A8:P8"/>
    <mergeCell ref="A7:P7"/>
    <mergeCell ref="A6:P6"/>
  </mergeCells>
  <phoneticPr fontId="22" type="noConversion"/>
  <hyperlinks>
    <hyperlink ref="A12" r:id="rId1" display="http://apps.webofknowledge.com/full_record.do?product=WOS&amp;search_mode=GeneralSearch&amp;qid=5&amp;SID=C4XBUXx8yghEOr4ZOdr&amp;page=1&amp;doc=2&amp;cacheurlFromRightClick=no"/>
    <hyperlink ref="A13" r:id="rId2" display="http://apps.webofknowledge.com/full_record.do?product=WOS&amp;search_mode=GeneralSearch&amp;qid=5&amp;SID=C4XBUXx8yghEOr4ZOdr&amp;page=1&amp;doc=1&amp;cacheurlFromRightClick=no"/>
    <hyperlink ref="H14" r:id="rId3"/>
  </hyperlinks>
  <pageMargins left="0.511811023622047" right="0.31496062992126" top="0" bottom="0" header="0" footer="0"/>
  <pageSetup paperSize="9" orientation="landscape" horizontalDpi="200" verticalDpi="200" r:id="rId4"/>
</worksheet>
</file>

<file path=xl/worksheets/sheet20.xml><?xml version="1.0" encoding="utf-8"?>
<worksheet xmlns="http://schemas.openxmlformats.org/spreadsheetml/2006/main" xmlns:r="http://schemas.openxmlformats.org/officeDocument/2006/relationships">
  <dimension ref="A2:L21"/>
  <sheetViews>
    <sheetView topLeftCell="A16" zoomScaleNormal="130" workbookViewId="0">
      <selection activeCell="E34" sqref="E34"/>
    </sheetView>
  </sheetViews>
  <sheetFormatPr defaultRowHeight="14.4"/>
  <cols>
    <col min="1" max="1" width="21.33203125" style="2" customWidth="1"/>
    <col min="2" max="2" width="25.5546875" style="2" customWidth="1"/>
    <col min="3" max="3" width="11.44140625" style="7" customWidth="1"/>
    <col min="4" max="4" width="19.5546875" style="7" customWidth="1"/>
    <col min="5" max="5" width="8.6640625" style="7" customWidth="1"/>
    <col min="6" max="6" width="8" style="7" customWidth="1"/>
    <col min="7" max="7" width="9.88671875" style="7" customWidth="1"/>
    <col min="8" max="8" width="7.109375" style="1" customWidth="1"/>
    <col min="9" max="9" width="9.109375" style="1" customWidth="1"/>
    <col min="12" max="12" width="20.88671875" customWidth="1"/>
  </cols>
  <sheetData>
    <row r="2" spans="1:12" ht="15" customHeight="1">
      <c r="A2" s="694" t="s">
        <v>99</v>
      </c>
      <c r="B2" s="694"/>
      <c r="C2" s="694"/>
      <c r="D2" s="694"/>
      <c r="E2" s="694"/>
      <c r="F2" s="694"/>
      <c r="G2" s="694"/>
      <c r="H2" s="694"/>
      <c r="I2" s="694"/>
      <c r="J2" s="694"/>
      <c r="K2" s="694"/>
    </row>
    <row r="3" spans="1:12" ht="15" customHeight="1">
      <c r="A3" s="12"/>
      <c r="B3" s="12"/>
      <c r="C3" s="12"/>
      <c r="D3" s="12"/>
      <c r="E3" s="12"/>
      <c r="F3" s="12"/>
      <c r="G3" s="12"/>
      <c r="H3" s="12"/>
      <c r="I3" s="3"/>
    </row>
    <row r="4" spans="1:12" ht="82.5" customHeight="1">
      <c r="A4" s="711" t="s">
        <v>150</v>
      </c>
      <c r="B4" s="712"/>
      <c r="C4" s="712"/>
      <c r="D4" s="712"/>
      <c r="E4" s="712"/>
      <c r="F4" s="712"/>
      <c r="G4" s="712"/>
      <c r="H4" s="712"/>
      <c r="I4" s="712"/>
      <c r="J4" s="712"/>
      <c r="K4" s="713"/>
    </row>
    <row r="6" spans="1:12" ht="55.2">
      <c r="A6" s="51" t="s">
        <v>0</v>
      </c>
      <c r="B6" s="51" t="s">
        <v>13</v>
      </c>
      <c r="C6" s="51" t="s">
        <v>60</v>
      </c>
      <c r="D6" s="48" t="s">
        <v>5</v>
      </c>
      <c r="E6" s="56" t="s">
        <v>151</v>
      </c>
      <c r="F6" s="48" t="s">
        <v>152</v>
      </c>
      <c r="G6" s="56" t="s">
        <v>15</v>
      </c>
      <c r="H6" s="56" t="s">
        <v>16</v>
      </c>
      <c r="I6" s="47" t="s">
        <v>57</v>
      </c>
      <c r="J6" s="47" t="s">
        <v>54</v>
      </c>
      <c r="K6" s="47" t="s">
        <v>7</v>
      </c>
      <c r="L6" s="84" t="s">
        <v>202</v>
      </c>
    </row>
    <row r="7" spans="1:12" ht="72">
      <c r="A7" s="115" t="s">
        <v>815</v>
      </c>
      <c r="B7" s="113" t="s">
        <v>816</v>
      </c>
      <c r="C7" s="115" t="s">
        <v>214</v>
      </c>
      <c r="D7" s="115" t="s">
        <v>817</v>
      </c>
      <c r="E7" s="113" t="s">
        <v>818</v>
      </c>
      <c r="F7" s="321" t="s">
        <v>819</v>
      </c>
      <c r="G7" s="122" t="s">
        <v>820</v>
      </c>
      <c r="H7" s="322">
        <v>2017</v>
      </c>
      <c r="I7" s="322" t="s">
        <v>821</v>
      </c>
      <c r="J7" s="89">
        <v>20</v>
      </c>
      <c r="K7" s="117">
        <v>10</v>
      </c>
      <c r="L7" s="179" t="s">
        <v>621</v>
      </c>
    </row>
    <row r="8" spans="1:12" s="156" customFormat="1" ht="110.4">
      <c r="A8" s="115" t="s">
        <v>4720</v>
      </c>
      <c r="B8" s="113" t="s">
        <v>4721</v>
      </c>
      <c r="C8" s="115" t="s">
        <v>3786</v>
      </c>
      <c r="D8" s="115" t="s">
        <v>4722</v>
      </c>
      <c r="E8" s="113" t="s">
        <v>4723</v>
      </c>
      <c r="F8" s="122" t="s">
        <v>4724</v>
      </c>
      <c r="G8" s="122"/>
      <c r="H8" s="322">
        <v>2017</v>
      </c>
      <c r="I8" s="322" t="s">
        <v>4725</v>
      </c>
      <c r="J8" s="89">
        <v>20</v>
      </c>
      <c r="K8" s="117">
        <v>5</v>
      </c>
      <c r="L8" s="538" t="s">
        <v>3751</v>
      </c>
    </row>
    <row r="9" spans="1:12" s="156" customFormat="1" ht="129.6">
      <c r="A9" s="115" t="s">
        <v>4726</v>
      </c>
      <c r="B9" s="113" t="s">
        <v>4727</v>
      </c>
      <c r="C9" s="115" t="s">
        <v>3786</v>
      </c>
      <c r="D9" s="115" t="s">
        <v>4722</v>
      </c>
      <c r="E9" s="113" t="s">
        <v>4723</v>
      </c>
      <c r="F9" s="321" t="s">
        <v>4728</v>
      </c>
      <c r="G9" s="122"/>
      <c r="H9" s="322">
        <v>2017</v>
      </c>
      <c r="I9" s="322" t="s">
        <v>4725</v>
      </c>
      <c r="J9" s="625">
        <v>20</v>
      </c>
      <c r="K9" s="317">
        <v>6.67</v>
      </c>
      <c r="L9" s="538" t="s">
        <v>3767</v>
      </c>
    </row>
    <row r="10" spans="1:12" s="156" customFormat="1" ht="129.6">
      <c r="A10" s="115" t="s">
        <v>4720</v>
      </c>
      <c r="B10" s="113" t="s">
        <v>4721</v>
      </c>
      <c r="C10" s="115" t="s">
        <v>3786</v>
      </c>
      <c r="D10" s="115" t="s">
        <v>4722</v>
      </c>
      <c r="E10" s="113" t="s">
        <v>4723</v>
      </c>
      <c r="F10" s="321" t="s">
        <v>4724</v>
      </c>
      <c r="G10" s="122"/>
      <c r="H10" s="322">
        <v>2017</v>
      </c>
      <c r="I10" s="322" t="s">
        <v>4725</v>
      </c>
      <c r="J10" s="625">
        <v>20</v>
      </c>
      <c r="K10" s="317">
        <f>20/4</f>
        <v>5</v>
      </c>
      <c r="L10" s="538" t="s">
        <v>3767</v>
      </c>
    </row>
    <row r="11" spans="1:12" s="156" customFormat="1" ht="151.80000000000001">
      <c r="A11" s="246" t="s">
        <v>4729</v>
      </c>
      <c r="B11" s="278" t="s">
        <v>4730</v>
      </c>
      <c r="C11" s="246" t="s">
        <v>3786</v>
      </c>
      <c r="D11" s="246" t="s">
        <v>4731</v>
      </c>
      <c r="E11" s="278"/>
      <c r="F11" s="437" t="s">
        <v>4732</v>
      </c>
      <c r="G11" s="437" t="s">
        <v>4733</v>
      </c>
      <c r="H11" s="626">
        <v>2017</v>
      </c>
      <c r="I11" s="626"/>
      <c r="J11" s="248">
        <v>20</v>
      </c>
      <c r="K11" s="600">
        <v>10</v>
      </c>
      <c r="L11" s="538" t="s">
        <v>3756</v>
      </c>
    </row>
    <row r="12" spans="1:12" s="156" customFormat="1" ht="82.8">
      <c r="A12" s="246" t="s">
        <v>4734</v>
      </c>
      <c r="B12" s="278" t="s">
        <v>4735</v>
      </c>
      <c r="C12" s="246" t="s">
        <v>3786</v>
      </c>
      <c r="D12" s="246" t="s">
        <v>4722</v>
      </c>
      <c r="E12" s="278" t="s">
        <v>4736</v>
      </c>
      <c r="F12" s="437" t="s">
        <v>4737</v>
      </c>
      <c r="G12" s="437"/>
      <c r="H12" s="626">
        <v>2017</v>
      </c>
      <c r="I12" s="626" t="s">
        <v>4738</v>
      </c>
      <c r="J12" s="248">
        <v>20</v>
      </c>
      <c r="K12" s="600">
        <v>6.666666666666667</v>
      </c>
      <c r="L12" s="538" t="s">
        <v>3766</v>
      </c>
    </row>
    <row r="13" spans="1:12" s="156" customFormat="1" ht="129.6">
      <c r="A13" s="246" t="s">
        <v>4726</v>
      </c>
      <c r="B13" s="278" t="s">
        <v>4727</v>
      </c>
      <c r="C13" s="246" t="s">
        <v>3786</v>
      </c>
      <c r="D13" s="246" t="s">
        <v>4722</v>
      </c>
      <c r="E13" s="278" t="s">
        <v>4723</v>
      </c>
      <c r="F13" s="627" t="s">
        <v>4728</v>
      </c>
      <c r="G13" s="437"/>
      <c r="H13" s="626">
        <v>2017</v>
      </c>
      <c r="I13" s="626" t="s">
        <v>4725</v>
      </c>
      <c r="J13" s="628">
        <v>20</v>
      </c>
      <c r="K13" s="629">
        <f>20/3</f>
        <v>6.666666666666667</v>
      </c>
      <c r="L13" s="538" t="s">
        <v>3769</v>
      </c>
    </row>
    <row r="14" spans="1:12" s="156" customFormat="1" ht="28.8">
      <c r="A14" s="246" t="s">
        <v>4739</v>
      </c>
      <c r="B14" s="278" t="s">
        <v>4740</v>
      </c>
      <c r="C14" s="246" t="s">
        <v>3786</v>
      </c>
      <c r="D14" s="246" t="s">
        <v>4741</v>
      </c>
      <c r="E14" s="278" t="s">
        <v>4742</v>
      </c>
      <c r="F14" s="630" t="s">
        <v>4743</v>
      </c>
      <c r="G14" s="437" t="s">
        <v>4744</v>
      </c>
      <c r="H14" s="626">
        <v>2017</v>
      </c>
      <c r="I14" s="626" t="s">
        <v>4745</v>
      </c>
      <c r="J14" s="628">
        <v>20</v>
      </c>
      <c r="K14" s="629">
        <f>20/2</f>
        <v>10</v>
      </c>
      <c r="L14" s="538" t="s">
        <v>3769</v>
      </c>
    </row>
    <row r="15" spans="1:12" s="156" customFormat="1" ht="144">
      <c r="A15" s="240" t="s">
        <v>4746</v>
      </c>
      <c r="B15" s="240" t="s">
        <v>4747</v>
      </c>
      <c r="C15" s="241" t="s">
        <v>3786</v>
      </c>
      <c r="D15" s="242" t="s">
        <v>4722</v>
      </c>
      <c r="E15" s="243" t="s">
        <v>4748</v>
      </c>
      <c r="F15" s="627" t="s">
        <v>4749</v>
      </c>
      <c r="G15" s="437"/>
      <c r="H15" s="626">
        <v>2017</v>
      </c>
      <c r="I15" s="626" t="s">
        <v>4750</v>
      </c>
      <c r="J15" s="248">
        <v>20</v>
      </c>
      <c r="K15" s="600">
        <f>20/2</f>
        <v>10</v>
      </c>
      <c r="L15" s="538" t="s">
        <v>3778</v>
      </c>
    </row>
    <row r="16" spans="1:12" s="156" customFormat="1" ht="219.6">
      <c r="A16" s="246" t="s">
        <v>4729</v>
      </c>
      <c r="B16" s="246" t="s">
        <v>4751</v>
      </c>
      <c r="C16" s="246" t="s">
        <v>3786</v>
      </c>
      <c r="D16" s="246" t="s">
        <v>4752</v>
      </c>
      <c r="E16" s="278" t="s">
        <v>4753</v>
      </c>
      <c r="F16" s="437" t="s">
        <v>4732</v>
      </c>
      <c r="G16" s="437" t="s">
        <v>4733</v>
      </c>
      <c r="H16" s="626">
        <v>2017</v>
      </c>
      <c r="I16" s="626"/>
      <c r="J16" s="248">
        <v>20</v>
      </c>
      <c r="K16" s="600">
        <v>10</v>
      </c>
      <c r="L16" s="538" t="s">
        <v>3780</v>
      </c>
    </row>
    <row r="17" spans="1:12" s="156" customFormat="1" ht="172.8">
      <c r="A17" s="246" t="s">
        <v>4754</v>
      </c>
      <c r="B17" s="278" t="s">
        <v>3965</v>
      </c>
      <c r="C17" s="246" t="s">
        <v>3786</v>
      </c>
      <c r="D17" s="246" t="s">
        <v>4755</v>
      </c>
      <c r="E17" s="278"/>
      <c r="F17" s="627" t="s">
        <v>4756</v>
      </c>
      <c r="G17" s="437"/>
      <c r="H17" s="626">
        <v>2017</v>
      </c>
      <c r="I17" s="626"/>
      <c r="J17" s="248">
        <v>20</v>
      </c>
      <c r="K17" s="600">
        <v>20</v>
      </c>
      <c r="L17" s="538" t="s">
        <v>3782</v>
      </c>
    </row>
    <row r="18" spans="1:12">
      <c r="A18" s="63" t="s">
        <v>2</v>
      </c>
      <c r="B18" s="63"/>
      <c r="C18" s="44"/>
      <c r="F18" s="1"/>
      <c r="G18" s="1"/>
      <c r="J18" s="66"/>
      <c r="K18" s="61">
        <f>SUM(K7:K17)</f>
        <v>100.00333333333333</v>
      </c>
    </row>
    <row r="20" spans="1:12">
      <c r="B20" s="7"/>
      <c r="G20" s="1"/>
      <c r="H20"/>
      <c r="I20"/>
    </row>
    <row r="21" spans="1:12" ht="15" customHeight="1">
      <c r="A21" s="751" t="s">
        <v>12</v>
      </c>
      <c r="B21" s="751"/>
      <c r="C21" s="751"/>
      <c r="D21" s="751"/>
      <c r="E21" s="751"/>
      <c r="F21" s="751"/>
      <c r="G21" s="751"/>
      <c r="H21" s="751"/>
      <c r="I21" s="751"/>
      <c r="J21" s="751"/>
      <c r="K21" s="751"/>
    </row>
  </sheetData>
  <mergeCells count="3">
    <mergeCell ref="A2:K2"/>
    <mergeCell ref="A4:K4"/>
    <mergeCell ref="A21:K21"/>
  </mergeCells>
  <phoneticPr fontId="22" type="noConversion"/>
  <hyperlinks>
    <hyperlink ref="F14" r:id="rId1"/>
    <hyperlink ref="F15" r:id="rId2"/>
    <hyperlink ref="F17" r:id="rId3"/>
  </hyperlinks>
  <pageMargins left="0.511811023622047" right="0.31496062992126" top="0" bottom="0" header="0" footer="0"/>
  <pageSetup paperSize="9" orientation="landscape" horizontalDpi="200" verticalDpi="200" r:id="rId4"/>
</worksheet>
</file>

<file path=xl/worksheets/sheet21.xml><?xml version="1.0" encoding="utf-8"?>
<worksheet xmlns="http://schemas.openxmlformats.org/spreadsheetml/2006/main" xmlns:r="http://schemas.openxmlformats.org/officeDocument/2006/relationships">
  <dimension ref="A2:J102"/>
  <sheetViews>
    <sheetView topLeftCell="A97" zoomScaleNormal="130" workbookViewId="0">
      <selection activeCell="D114" sqref="D114"/>
    </sheetView>
  </sheetViews>
  <sheetFormatPr defaultRowHeight="14.4"/>
  <cols>
    <col min="1" max="1" width="22.88671875" style="2" customWidth="1"/>
    <col min="2" max="2" width="20.33203125" style="2" customWidth="1"/>
    <col min="3" max="3" width="15" style="7" customWidth="1"/>
    <col min="4" max="4" width="28.88671875" style="7" customWidth="1"/>
    <col min="5" max="5" width="16.33203125" style="7" customWidth="1"/>
    <col min="6" max="7" width="12.109375" style="7" customWidth="1"/>
    <col min="8" max="8" width="10" style="1" customWidth="1"/>
    <col min="9" max="9" width="21.109375" style="1" customWidth="1"/>
    <col min="10" max="10" width="9.109375" style="1" customWidth="1"/>
  </cols>
  <sheetData>
    <row r="2" spans="1:9" ht="15" customHeight="1">
      <c r="A2" s="694" t="s">
        <v>100</v>
      </c>
      <c r="B2" s="695"/>
      <c r="C2" s="695"/>
      <c r="D2" s="695"/>
      <c r="E2" s="695"/>
      <c r="F2" s="695"/>
      <c r="G2" s="695"/>
      <c r="H2" s="695"/>
    </row>
    <row r="3" spans="1:9" ht="15" customHeight="1">
      <c r="A3" s="12"/>
      <c r="B3" s="12"/>
      <c r="C3" s="12"/>
      <c r="D3" s="12"/>
      <c r="E3" s="12"/>
      <c r="F3" s="12"/>
      <c r="G3" s="12"/>
      <c r="H3" s="12"/>
    </row>
    <row r="4" spans="1:9" ht="90.75" customHeight="1">
      <c r="A4" s="711" t="s">
        <v>153</v>
      </c>
      <c r="B4" s="712"/>
      <c r="C4" s="712"/>
      <c r="D4" s="712"/>
      <c r="E4" s="712"/>
      <c r="F4" s="712"/>
      <c r="G4" s="712"/>
      <c r="H4" s="713"/>
    </row>
    <row r="5" spans="1:9">
      <c r="A5" s="5"/>
      <c r="B5" s="5"/>
      <c r="C5" s="6"/>
      <c r="D5" s="6"/>
      <c r="E5" s="6"/>
      <c r="F5" s="6"/>
      <c r="G5" s="6"/>
      <c r="H5" s="5"/>
    </row>
    <row r="6" spans="1:9">
      <c r="A6" s="5"/>
      <c r="B6" s="5"/>
      <c r="C6" s="6"/>
      <c r="D6" s="6"/>
      <c r="E6" s="6"/>
      <c r="F6" s="6"/>
      <c r="G6" s="5"/>
    </row>
    <row r="7" spans="1:9" ht="41.4">
      <c r="A7" s="51" t="s">
        <v>159</v>
      </c>
      <c r="B7" s="47" t="s">
        <v>156</v>
      </c>
      <c r="C7" s="48" t="s">
        <v>25</v>
      </c>
      <c r="D7" s="54" t="s">
        <v>157</v>
      </c>
      <c r="E7" s="56" t="s">
        <v>158</v>
      </c>
      <c r="F7" s="51" t="s">
        <v>160</v>
      </c>
      <c r="G7" s="47" t="s">
        <v>54</v>
      </c>
      <c r="H7" s="51" t="s">
        <v>7</v>
      </c>
      <c r="I7" s="84" t="s">
        <v>202</v>
      </c>
    </row>
    <row r="8" spans="1:9" ht="27.6">
      <c r="A8" s="115" t="s">
        <v>346</v>
      </c>
      <c r="B8" s="115" t="s">
        <v>338</v>
      </c>
      <c r="C8" s="115" t="s">
        <v>214</v>
      </c>
      <c r="D8" s="113" t="s">
        <v>347</v>
      </c>
      <c r="E8" s="115" t="s">
        <v>348</v>
      </c>
      <c r="F8" s="115" t="s">
        <v>349</v>
      </c>
      <c r="G8" s="114">
        <v>20</v>
      </c>
      <c r="H8" s="216">
        <v>20</v>
      </c>
      <c r="I8" s="179" t="s">
        <v>226</v>
      </c>
    </row>
    <row r="9" spans="1:9" ht="28.8">
      <c r="A9" s="115" t="s">
        <v>454</v>
      </c>
      <c r="B9" s="115" t="s">
        <v>431</v>
      </c>
      <c r="C9" s="115" t="s">
        <v>214</v>
      </c>
      <c r="D9" s="116" t="s">
        <v>455</v>
      </c>
      <c r="E9" s="181" t="s">
        <v>456</v>
      </c>
      <c r="F9" s="115" t="s">
        <v>457</v>
      </c>
      <c r="G9" s="114">
        <v>20</v>
      </c>
      <c r="H9" s="179">
        <v>20</v>
      </c>
      <c r="I9" s="179" t="s">
        <v>356</v>
      </c>
    </row>
    <row r="10" spans="1:9" ht="86.4">
      <c r="A10" s="115" t="s">
        <v>458</v>
      </c>
      <c r="B10" s="115" t="s">
        <v>431</v>
      </c>
      <c r="C10" s="193" t="s">
        <v>214</v>
      </c>
      <c r="D10" s="116" t="s">
        <v>459</v>
      </c>
      <c r="E10" s="181" t="s">
        <v>460</v>
      </c>
      <c r="F10" s="116" t="s">
        <v>461</v>
      </c>
      <c r="G10" s="220">
        <v>20</v>
      </c>
      <c r="H10" s="179">
        <v>20</v>
      </c>
      <c r="I10" s="179" t="s">
        <v>356</v>
      </c>
    </row>
    <row r="11" spans="1:9" ht="41.4">
      <c r="A11" s="115" t="s">
        <v>587</v>
      </c>
      <c r="B11" s="115" t="s">
        <v>588</v>
      </c>
      <c r="C11" s="115" t="s">
        <v>214</v>
      </c>
      <c r="D11" s="116" t="s">
        <v>589</v>
      </c>
      <c r="E11" s="181" t="s">
        <v>590</v>
      </c>
      <c r="F11" s="115" t="s">
        <v>591</v>
      </c>
      <c r="G11" s="114">
        <v>40</v>
      </c>
      <c r="H11" s="115">
        <f>G11/2</f>
        <v>20</v>
      </c>
      <c r="I11" s="179" t="s">
        <v>357</v>
      </c>
    </row>
    <row r="12" spans="1:9" ht="28.8">
      <c r="A12" s="115" t="s">
        <v>592</v>
      </c>
      <c r="B12" s="115" t="s">
        <v>593</v>
      </c>
      <c r="C12" s="193" t="s">
        <v>214</v>
      </c>
      <c r="D12" s="113" t="s">
        <v>594</v>
      </c>
      <c r="E12" s="181" t="s">
        <v>456</v>
      </c>
      <c r="F12" s="323">
        <v>43007</v>
      </c>
      <c r="G12" s="220">
        <v>20</v>
      </c>
      <c r="H12" s="324">
        <v>20</v>
      </c>
      <c r="I12" s="179" t="s">
        <v>357</v>
      </c>
    </row>
    <row r="13" spans="1:9" ht="27.6">
      <c r="A13" s="115" t="s">
        <v>346</v>
      </c>
      <c r="B13" s="115" t="s">
        <v>595</v>
      </c>
      <c r="C13" s="115" t="s">
        <v>214</v>
      </c>
      <c r="D13" s="113" t="s">
        <v>347</v>
      </c>
      <c r="E13" s="115" t="s">
        <v>348</v>
      </c>
      <c r="F13" s="115" t="s">
        <v>349</v>
      </c>
      <c r="G13" s="114">
        <v>20</v>
      </c>
      <c r="H13" s="216">
        <v>20</v>
      </c>
      <c r="I13" s="179" t="s">
        <v>595</v>
      </c>
    </row>
    <row r="14" spans="1:9" ht="28.8">
      <c r="A14" s="246" t="s">
        <v>346</v>
      </c>
      <c r="B14" s="246" t="s">
        <v>602</v>
      </c>
      <c r="C14" s="246" t="s">
        <v>214</v>
      </c>
      <c r="D14" s="306" t="s">
        <v>615</v>
      </c>
      <c r="E14" s="247" t="s">
        <v>616</v>
      </c>
      <c r="F14" s="325">
        <v>43007</v>
      </c>
      <c r="G14" s="326">
        <v>20</v>
      </c>
      <c r="H14" s="246">
        <v>20</v>
      </c>
      <c r="I14" s="179" t="s">
        <v>602</v>
      </c>
    </row>
    <row r="15" spans="1:9" ht="55.2">
      <c r="A15" s="115" t="s">
        <v>656</v>
      </c>
      <c r="B15" s="115" t="s">
        <v>636</v>
      </c>
      <c r="C15" s="115" t="s">
        <v>214</v>
      </c>
      <c r="D15" s="116" t="s">
        <v>656</v>
      </c>
      <c r="E15" s="115" t="s">
        <v>657</v>
      </c>
      <c r="F15" s="113" t="s">
        <v>457</v>
      </c>
      <c r="G15" s="114">
        <v>20</v>
      </c>
      <c r="H15" s="115">
        <v>20</v>
      </c>
      <c r="I15" s="179" t="s">
        <v>617</v>
      </c>
    </row>
    <row r="16" spans="1:9" ht="27.6">
      <c r="A16" s="115" t="s">
        <v>346</v>
      </c>
      <c r="B16" s="115" t="s">
        <v>618</v>
      </c>
      <c r="C16" s="115" t="s">
        <v>214</v>
      </c>
      <c r="D16" s="113" t="s">
        <v>347</v>
      </c>
      <c r="E16" s="115" t="s">
        <v>348</v>
      </c>
      <c r="F16" s="115" t="s">
        <v>349</v>
      </c>
      <c r="G16" s="114">
        <v>20</v>
      </c>
      <c r="H16" s="216">
        <v>20</v>
      </c>
      <c r="I16" s="179" t="s">
        <v>618</v>
      </c>
    </row>
    <row r="17" spans="1:9" ht="96.6">
      <c r="A17" s="115" t="s">
        <v>709</v>
      </c>
      <c r="B17" s="115" t="s">
        <v>710</v>
      </c>
      <c r="C17" s="113" t="s">
        <v>214</v>
      </c>
      <c r="D17" s="115" t="s">
        <v>711</v>
      </c>
      <c r="E17" s="181" t="s">
        <v>712</v>
      </c>
      <c r="F17" s="327" t="s">
        <v>708</v>
      </c>
      <c r="G17" s="328">
        <v>20</v>
      </c>
      <c r="H17" s="329">
        <v>5</v>
      </c>
      <c r="I17" s="179" t="s">
        <v>619</v>
      </c>
    </row>
    <row r="18" spans="1:9" ht="96.6">
      <c r="A18" s="115" t="s">
        <v>713</v>
      </c>
      <c r="B18" s="115" t="s">
        <v>710</v>
      </c>
      <c r="C18" s="113" t="s">
        <v>214</v>
      </c>
      <c r="D18" s="115" t="s">
        <v>711</v>
      </c>
      <c r="E18" s="115" t="s">
        <v>712</v>
      </c>
      <c r="F18" s="327" t="s">
        <v>708</v>
      </c>
      <c r="G18" s="328">
        <v>20</v>
      </c>
      <c r="H18" s="329">
        <v>5</v>
      </c>
      <c r="I18" s="179" t="s">
        <v>619</v>
      </c>
    </row>
    <row r="19" spans="1:9" ht="96.6">
      <c r="A19" s="115" t="s">
        <v>714</v>
      </c>
      <c r="B19" s="115" t="s">
        <v>710</v>
      </c>
      <c r="C19" s="113" t="s">
        <v>214</v>
      </c>
      <c r="D19" s="115" t="s">
        <v>711</v>
      </c>
      <c r="E19" s="115" t="s">
        <v>712</v>
      </c>
      <c r="F19" s="327" t="s">
        <v>708</v>
      </c>
      <c r="G19" s="328">
        <v>20</v>
      </c>
      <c r="H19" s="329">
        <v>5</v>
      </c>
      <c r="I19" s="179" t="s">
        <v>619</v>
      </c>
    </row>
    <row r="20" spans="1:9" ht="96.6">
      <c r="A20" s="115" t="s">
        <v>715</v>
      </c>
      <c r="B20" s="115" t="s">
        <v>710</v>
      </c>
      <c r="C20" s="113" t="s">
        <v>214</v>
      </c>
      <c r="D20" s="115" t="s">
        <v>711</v>
      </c>
      <c r="E20" s="115" t="s">
        <v>712</v>
      </c>
      <c r="F20" s="327" t="s">
        <v>708</v>
      </c>
      <c r="G20" s="328">
        <v>20</v>
      </c>
      <c r="H20" s="329">
        <v>5</v>
      </c>
      <c r="I20" s="179" t="s">
        <v>619</v>
      </c>
    </row>
    <row r="21" spans="1:9" ht="82.8">
      <c r="A21" s="186" t="s">
        <v>716</v>
      </c>
      <c r="B21" s="186" t="s">
        <v>717</v>
      </c>
      <c r="C21" s="113" t="s">
        <v>214</v>
      </c>
      <c r="D21" s="186" t="s">
        <v>718</v>
      </c>
      <c r="E21" s="115" t="s">
        <v>719</v>
      </c>
      <c r="F21" s="327" t="s">
        <v>720</v>
      </c>
      <c r="G21" s="328">
        <v>20</v>
      </c>
      <c r="H21" s="329">
        <v>10</v>
      </c>
      <c r="I21" s="179" t="s">
        <v>619</v>
      </c>
    </row>
    <row r="22" spans="1:9" ht="82.8">
      <c r="A22" s="231" t="s">
        <v>721</v>
      </c>
      <c r="B22" s="231" t="s">
        <v>722</v>
      </c>
      <c r="C22" s="113" t="s">
        <v>214</v>
      </c>
      <c r="D22" s="186" t="s">
        <v>718</v>
      </c>
      <c r="E22" s="115" t="s">
        <v>719</v>
      </c>
      <c r="F22" s="327" t="s">
        <v>720</v>
      </c>
      <c r="G22" s="328">
        <v>20</v>
      </c>
      <c r="H22" s="329">
        <v>10</v>
      </c>
      <c r="I22" s="179" t="s">
        <v>619</v>
      </c>
    </row>
    <row r="23" spans="1:9" ht="96.6">
      <c r="A23" s="261" t="s">
        <v>723</v>
      </c>
      <c r="B23" s="261" t="s">
        <v>724</v>
      </c>
      <c r="C23" s="113" t="s">
        <v>214</v>
      </c>
      <c r="D23" s="330" t="s">
        <v>725</v>
      </c>
      <c r="E23" s="116" t="s">
        <v>726</v>
      </c>
      <c r="F23" s="331" t="s">
        <v>727</v>
      </c>
      <c r="G23" s="332">
        <v>20</v>
      </c>
      <c r="H23" s="333">
        <v>0</v>
      </c>
      <c r="I23" s="179" t="s">
        <v>619</v>
      </c>
    </row>
    <row r="24" spans="1:9" ht="72">
      <c r="A24" s="267" t="s">
        <v>728</v>
      </c>
      <c r="B24" s="261" t="s">
        <v>729</v>
      </c>
      <c r="C24" s="113" t="s">
        <v>214</v>
      </c>
      <c r="D24" s="334" t="s">
        <v>730</v>
      </c>
      <c r="E24" s="116" t="s">
        <v>731</v>
      </c>
      <c r="F24" s="331" t="s">
        <v>732</v>
      </c>
      <c r="G24" s="332">
        <v>20</v>
      </c>
      <c r="H24" s="333">
        <v>0</v>
      </c>
      <c r="I24" s="179" t="s">
        <v>619</v>
      </c>
    </row>
    <row r="25" spans="1:9" ht="72">
      <c r="A25" s="267" t="s">
        <v>733</v>
      </c>
      <c r="B25" s="267" t="s">
        <v>734</v>
      </c>
      <c r="C25" s="113" t="s">
        <v>214</v>
      </c>
      <c r="D25" s="334" t="s">
        <v>730</v>
      </c>
      <c r="E25" s="116" t="s">
        <v>731</v>
      </c>
      <c r="F25" s="331" t="s">
        <v>732</v>
      </c>
      <c r="G25" s="332">
        <v>20</v>
      </c>
      <c r="H25" s="333">
        <v>0</v>
      </c>
      <c r="I25" s="179" t="s">
        <v>619</v>
      </c>
    </row>
    <row r="26" spans="1:9" ht="72">
      <c r="A26" s="335" t="s">
        <v>735</v>
      </c>
      <c r="B26" s="261" t="s">
        <v>729</v>
      </c>
      <c r="C26" s="113" t="s">
        <v>214</v>
      </c>
      <c r="D26" s="334" t="s">
        <v>730</v>
      </c>
      <c r="E26" s="116" t="s">
        <v>731</v>
      </c>
      <c r="F26" s="331" t="s">
        <v>732</v>
      </c>
      <c r="G26" s="332">
        <v>20</v>
      </c>
      <c r="H26" s="333">
        <v>0</v>
      </c>
      <c r="I26" s="179" t="s">
        <v>619</v>
      </c>
    </row>
    <row r="27" spans="1:9" ht="72">
      <c r="A27" s="335" t="s">
        <v>736</v>
      </c>
      <c r="B27" s="261" t="s">
        <v>729</v>
      </c>
      <c r="C27" s="113" t="s">
        <v>214</v>
      </c>
      <c r="D27" s="334" t="s">
        <v>730</v>
      </c>
      <c r="E27" s="116" t="s">
        <v>731</v>
      </c>
      <c r="F27" s="331" t="s">
        <v>732</v>
      </c>
      <c r="G27" s="332">
        <v>20</v>
      </c>
      <c r="H27" s="333">
        <v>0</v>
      </c>
      <c r="I27" s="179" t="s">
        <v>619</v>
      </c>
    </row>
    <row r="28" spans="1:9">
      <c r="A28" s="336" t="s">
        <v>737</v>
      </c>
      <c r="B28" s="337" t="s">
        <v>619</v>
      </c>
      <c r="C28" s="113" t="s">
        <v>214</v>
      </c>
      <c r="D28" s="338"/>
      <c r="E28" s="339"/>
      <c r="F28" s="340"/>
      <c r="G28" s="341">
        <v>20</v>
      </c>
      <c r="H28" s="342">
        <v>20</v>
      </c>
      <c r="I28" s="179" t="s">
        <v>619</v>
      </c>
    </row>
    <row r="29" spans="1:9" ht="55.2">
      <c r="A29" s="115" t="s">
        <v>656</v>
      </c>
      <c r="B29" s="115" t="s">
        <v>770</v>
      </c>
      <c r="C29" s="115" t="s">
        <v>214</v>
      </c>
      <c r="D29" s="116" t="s">
        <v>656</v>
      </c>
      <c r="E29" s="115" t="s">
        <v>657</v>
      </c>
      <c r="F29" s="113" t="s">
        <v>457</v>
      </c>
      <c r="G29" s="114">
        <v>20</v>
      </c>
      <c r="H29" s="115">
        <v>20</v>
      </c>
      <c r="I29" s="179" t="s">
        <v>620</v>
      </c>
    </row>
    <row r="30" spans="1:9" ht="27.6">
      <c r="A30" s="115" t="s">
        <v>822</v>
      </c>
      <c r="B30" s="115" t="s">
        <v>808</v>
      </c>
      <c r="C30" s="115" t="s">
        <v>214</v>
      </c>
      <c r="D30" s="113" t="s">
        <v>347</v>
      </c>
      <c r="E30" s="115" t="s">
        <v>348</v>
      </c>
      <c r="F30" s="115" t="s">
        <v>349</v>
      </c>
      <c r="G30" s="114">
        <v>20</v>
      </c>
      <c r="H30" s="216">
        <v>20</v>
      </c>
      <c r="I30" s="179" t="s">
        <v>621</v>
      </c>
    </row>
    <row r="31" spans="1:9" ht="100.8">
      <c r="A31" s="115" t="s">
        <v>823</v>
      </c>
      <c r="B31" s="115" t="s">
        <v>808</v>
      </c>
      <c r="C31" s="115" t="s">
        <v>214</v>
      </c>
      <c r="D31" s="113" t="s">
        <v>824</v>
      </c>
      <c r="E31" s="181" t="s">
        <v>825</v>
      </c>
      <c r="F31" s="115" t="s">
        <v>826</v>
      </c>
      <c r="G31" s="114">
        <v>20</v>
      </c>
      <c r="H31" s="216">
        <v>20</v>
      </c>
      <c r="I31" s="179" t="s">
        <v>621</v>
      </c>
    </row>
    <row r="32" spans="1:9" ht="110.4">
      <c r="A32" s="115" t="s">
        <v>827</v>
      </c>
      <c r="B32" s="115" t="s">
        <v>816</v>
      </c>
      <c r="C32" s="115" t="s">
        <v>214</v>
      </c>
      <c r="D32" s="113" t="s">
        <v>828</v>
      </c>
      <c r="E32" s="115" t="s">
        <v>828</v>
      </c>
      <c r="F32" s="113" t="s">
        <v>829</v>
      </c>
      <c r="G32" s="220">
        <v>20</v>
      </c>
      <c r="H32" s="179">
        <v>10</v>
      </c>
      <c r="I32" s="179" t="s">
        <v>621</v>
      </c>
    </row>
    <row r="33" spans="1:10" ht="138">
      <c r="A33" s="115" t="s">
        <v>1026</v>
      </c>
      <c r="B33" s="115" t="s">
        <v>1027</v>
      </c>
      <c r="C33" s="115" t="s">
        <v>1028</v>
      </c>
      <c r="D33" s="113" t="s">
        <v>1029</v>
      </c>
      <c r="E33" s="115" t="s">
        <v>1030</v>
      </c>
      <c r="F33" s="115" t="s">
        <v>1031</v>
      </c>
      <c r="G33" s="114">
        <v>20</v>
      </c>
      <c r="H33" s="115">
        <v>5</v>
      </c>
      <c r="I33" s="179" t="s">
        <v>883</v>
      </c>
    </row>
    <row r="34" spans="1:10" ht="110.4">
      <c r="A34" s="115" t="s">
        <v>1032</v>
      </c>
      <c r="B34" s="115" t="s">
        <v>1027</v>
      </c>
      <c r="C34" s="115" t="s">
        <v>1028</v>
      </c>
      <c r="D34" s="113" t="s">
        <v>1033</v>
      </c>
      <c r="E34" s="115" t="s">
        <v>1034</v>
      </c>
      <c r="F34" s="113" t="s">
        <v>1035</v>
      </c>
      <c r="G34" s="114">
        <v>20</v>
      </c>
      <c r="H34" s="115">
        <v>5</v>
      </c>
      <c r="I34" s="179" t="s">
        <v>883</v>
      </c>
    </row>
    <row r="35" spans="1:10" ht="96.6">
      <c r="A35" s="115" t="s">
        <v>1036</v>
      </c>
      <c r="B35" s="115" t="s">
        <v>1027</v>
      </c>
      <c r="C35" s="115" t="s">
        <v>1028</v>
      </c>
      <c r="D35" s="113" t="s">
        <v>1037</v>
      </c>
      <c r="E35" s="343" t="s">
        <v>1038</v>
      </c>
      <c r="F35" s="113" t="s">
        <v>1039</v>
      </c>
      <c r="G35" s="114">
        <v>20</v>
      </c>
      <c r="H35" s="115">
        <v>5</v>
      </c>
      <c r="I35" s="179" t="s">
        <v>883</v>
      </c>
    </row>
    <row r="36" spans="1:10" ht="138">
      <c r="A36" s="115" t="s">
        <v>1040</v>
      </c>
      <c r="B36" s="115" t="s">
        <v>1027</v>
      </c>
      <c r="C36" s="115" t="s">
        <v>1028</v>
      </c>
      <c r="D36" s="113" t="s">
        <v>1041</v>
      </c>
      <c r="E36" s="115" t="s">
        <v>1042</v>
      </c>
      <c r="F36" s="113" t="s">
        <v>1043</v>
      </c>
      <c r="G36" s="114">
        <v>20</v>
      </c>
      <c r="H36" s="115">
        <v>5</v>
      </c>
      <c r="I36" s="179" t="s">
        <v>883</v>
      </c>
    </row>
    <row r="37" spans="1:10" ht="28.8">
      <c r="A37" s="115" t="s">
        <v>1044</v>
      </c>
      <c r="B37" s="115" t="s">
        <v>1045</v>
      </c>
      <c r="C37" s="115" t="s">
        <v>214</v>
      </c>
      <c r="D37" s="116" t="s">
        <v>1046</v>
      </c>
      <c r="E37" s="181" t="s">
        <v>1047</v>
      </c>
      <c r="F37" s="115" t="s">
        <v>1048</v>
      </c>
      <c r="G37" s="114">
        <v>40</v>
      </c>
      <c r="H37" s="115">
        <v>30</v>
      </c>
      <c r="I37" s="179" t="s">
        <v>968</v>
      </c>
    </row>
    <row r="38" spans="1:10" ht="41.4">
      <c r="A38" s="115" t="s">
        <v>1049</v>
      </c>
      <c r="B38" s="115" t="s">
        <v>1045</v>
      </c>
      <c r="C38" s="193" t="s">
        <v>214</v>
      </c>
      <c r="D38" s="116" t="s">
        <v>1046</v>
      </c>
      <c r="E38" s="181" t="s">
        <v>1047</v>
      </c>
      <c r="F38" s="115" t="s">
        <v>1048</v>
      </c>
      <c r="G38" s="220">
        <v>40</v>
      </c>
      <c r="H38" s="115">
        <v>30</v>
      </c>
      <c r="I38" s="179" t="s">
        <v>968</v>
      </c>
    </row>
    <row r="39" spans="1:10" ht="193.2">
      <c r="A39" s="115" t="s">
        <v>1050</v>
      </c>
      <c r="B39" s="115" t="s">
        <v>1051</v>
      </c>
      <c r="C39" s="115" t="s">
        <v>214</v>
      </c>
      <c r="D39" s="116" t="s">
        <v>1052</v>
      </c>
      <c r="E39" s="181" t="s">
        <v>1053</v>
      </c>
      <c r="F39" s="113">
        <v>2017</v>
      </c>
      <c r="G39" s="114">
        <v>40</v>
      </c>
      <c r="H39" s="115">
        <v>40</v>
      </c>
      <c r="I39" s="179" t="s">
        <v>890</v>
      </c>
    </row>
    <row r="40" spans="1:10" s="156" customFormat="1" ht="55.2">
      <c r="A40" s="91" t="s">
        <v>3608</v>
      </c>
      <c r="B40" s="91" t="s">
        <v>3609</v>
      </c>
      <c r="C40" s="91" t="s">
        <v>1433</v>
      </c>
      <c r="D40" s="91" t="s">
        <v>3610</v>
      </c>
      <c r="E40" s="91" t="s">
        <v>3611</v>
      </c>
      <c r="F40" s="91">
        <v>43007</v>
      </c>
      <c r="G40" s="91">
        <v>20</v>
      </c>
      <c r="H40" s="91">
        <v>10</v>
      </c>
      <c r="I40" s="91" t="s">
        <v>3612</v>
      </c>
      <c r="J40" s="1"/>
    </row>
    <row r="41" spans="1:10" s="156" customFormat="1" ht="41.4">
      <c r="A41" s="378" t="s">
        <v>3613</v>
      </c>
      <c r="B41" s="382" t="s">
        <v>3614</v>
      </c>
      <c r="C41" s="382" t="s">
        <v>1414</v>
      </c>
      <c r="D41" s="383" t="s">
        <v>3615</v>
      </c>
      <c r="E41" s="91" t="s">
        <v>3616</v>
      </c>
      <c r="F41" s="532">
        <v>43070</v>
      </c>
      <c r="G41" s="91">
        <v>40</v>
      </c>
      <c r="H41" s="91">
        <v>20</v>
      </c>
      <c r="I41" s="91" t="s">
        <v>3617</v>
      </c>
      <c r="J41" s="1"/>
    </row>
    <row r="42" spans="1:10" s="156" customFormat="1" ht="96.6">
      <c r="A42" s="374" t="s">
        <v>3618</v>
      </c>
      <c r="B42" s="374" t="s">
        <v>3619</v>
      </c>
      <c r="C42" s="512" t="s">
        <v>1655</v>
      </c>
      <c r="D42" s="384" t="s">
        <v>3620</v>
      </c>
      <c r="E42" s="91" t="s">
        <v>3621</v>
      </c>
      <c r="F42" s="512">
        <v>2017</v>
      </c>
      <c r="G42" s="91">
        <v>40</v>
      </c>
      <c r="H42" s="91">
        <v>20</v>
      </c>
      <c r="I42" s="91" t="s">
        <v>3617</v>
      </c>
      <c r="J42" s="1"/>
    </row>
    <row r="43" spans="1:10" s="156" customFormat="1" ht="55.2">
      <c r="A43" s="91" t="s">
        <v>3608</v>
      </c>
      <c r="B43" s="91" t="s">
        <v>3609</v>
      </c>
      <c r="C43" s="91" t="s">
        <v>1433</v>
      </c>
      <c r="D43" s="91" t="s">
        <v>3610</v>
      </c>
      <c r="E43" s="91" t="s">
        <v>3611</v>
      </c>
      <c r="F43" s="91">
        <v>43007</v>
      </c>
      <c r="G43" s="91">
        <v>20</v>
      </c>
      <c r="H43" s="91">
        <v>10</v>
      </c>
      <c r="I43" s="91" t="s">
        <v>3622</v>
      </c>
      <c r="J43" s="1"/>
    </row>
    <row r="44" spans="1:10" s="156" customFormat="1" ht="69">
      <c r="A44" s="533" t="s">
        <v>3623</v>
      </c>
      <c r="B44" s="382" t="s">
        <v>3624</v>
      </c>
      <c r="C44" s="400" t="s">
        <v>1433</v>
      </c>
      <c r="D44" s="400" t="s">
        <v>3625</v>
      </c>
      <c r="E44" s="91" t="s">
        <v>3626</v>
      </c>
      <c r="F44" s="380" t="s">
        <v>3627</v>
      </c>
      <c r="G44" s="91">
        <v>20</v>
      </c>
      <c r="H44" s="91">
        <v>20</v>
      </c>
      <c r="I44" s="91" t="s">
        <v>3622</v>
      </c>
      <c r="J44" s="1"/>
    </row>
    <row r="45" spans="1:10" s="156" customFormat="1" ht="151.80000000000001">
      <c r="A45" s="91" t="s">
        <v>3628</v>
      </c>
      <c r="B45" s="91" t="s">
        <v>3629</v>
      </c>
      <c r="C45" s="91" t="s">
        <v>1414</v>
      </c>
      <c r="D45" s="91" t="s">
        <v>3493</v>
      </c>
      <c r="E45" s="91" t="s">
        <v>3494</v>
      </c>
      <c r="F45" s="91">
        <v>42809</v>
      </c>
      <c r="G45" s="91">
        <v>20</v>
      </c>
      <c r="H45" s="91">
        <v>10</v>
      </c>
      <c r="I45" s="91" t="s">
        <v>1752</v>
      </c>
      <c r="J45" s="1"/>
    </row>
    <row r="46" spans="1:10" s="156" customFormat="1" ht="69">
      <c r="A46" s="91" t="s">
        <v>3630</v>
      </c>
      <c r="B46" s="91" t="s">
        <v>3631</v>
      </c>
      <c r="C46" s="91" t="s">
        <v>1414</v>
      </c>
      <c r="D46" s="91" t="s">
        <v>3499</v>
      </c>
      <c r="E46" s="91"/>
      <c r="F46" s="91">
        <v>75931</v>
      </c>
      <c r="G46" s="91">
        <v>20</v>
      </c>
      <c r="H46" s="91">
        <v>20</v>
      </c>
      <c r="I46" s="91" t="s">
        <v>1752</v>
      </c>
      <c r="J46" s="1"/>
    </row>
    <row r="47" spans="1:10" s="156" customFormat="1" ht="82.8">
      <c r="A47" s="91" t="s">
        <v>3632</v>
      </c>
      <c r="B47" s="91" t="s">
        <v>2206</v>
      </c>
      <c r="C47" s="91" t="s">
        <v>1414</v>
      </c>
      <c r="D47" s="91" t="s">
        <v>3633</v>
      </c>
      <c r="E47" s="91" t="s">
        <v>3634</v>
      </c>
      <c r="F47" s="91" t="s">
        <v>3635</v>
      </c>
      <c r="G47" s="91">
        <v>0</v>
      </c>
      <c r="H47" s="91">
        <v>0</v>
      </c>
      <c r="I47" s="91" t="s">
        <v>2206</v>
      </c>
      <c r="J47" s="1"/>
    </row>
    <row r="48" spans="1:10" s="156" customFormat="1" ht="96.6">
      <c r="A48" s="91" t="s">
        <v>3636</v>
      </c>
      <c r="B48" s="91" t="s">
        <v>3637</v>
      </c>
      <c r="C48" s="91" t="s">
        <v>1414</v>
      </c>
      <c r="D48" s="91" t="s">
        <v>3638</v>
      </c>
      <c r="E48" s="91" t="s">
        <v>3639</v>
      </c>
      <c r="F48" s="91" t="s">
        <v>3640</v>
      </c>
      <c r="G48" s="91">
        <v>40</v>
      </c>
      <c r="H48" s="91">
        <v>40</v>
      </c>
      <c r="I48" s="91" t="s">
        <v>1761</v>
      </c>
      <c r="J48" s="1"/>
    </row>
    <row r="49" spans="1:10" s="156" customFormat="1" ht="110.4">
      <c r="A49" s="91" t="s">
        <v>3641</v>
      </c>
      <c r="B49" s="91" t="s">
        <v>3642</v>
      </c>
      <c r="C49" s="91" t="s">
        <v>1414</v>
      </c>
      <c r="D49" s="91" t="s">
        <v>3638</v>
      </c>
      <c r="E49" s="91" t="s">
        <v>3639</v>
      </c>
      <c r="F49" s="91" t="s">
        <v>3640</v>
      </c>
      <c r="G49" s="91">
        <v>40</v>
      </c>
      <c r="H49" s="91">
        <v>20</v>
      </c>
      <c r="I49" s="91" t="s">
        <v>1761</v>
      </c>
      <c r="J49" s="1"/>
    </row>
    <row r="50" spans="1:10" s="156" customFormat="1" ht="69">
      <c r="A50" s="91" t="s">
        <v>3643</v>
      </c>
      <c r="B50" s="91" t="s">
        <v>3644</v>
      </c>
      <c r="C50" s="91" t="s">
        <v>1414</v>
      </c>
      <c r="D50" s="91" t="s">
        <v>3638</v>
      </c>
      <c r="E50" s="91" t="s">
        <v>3639</v>
      </c>
      <c r="F50" s="91" t="s">
        <v>3640</v>
      </c>
      <c r="G50" s="91">
        <v>40</v>
      </c>
      <c r="H50" s="91">
        <v>0</v>
      </c>
      <c r="I50" s="91" t="s">
        <v>1761</v>
      </c>
      <c r="J50" s="1"/>
    </row>
    <row r="51" spans="1:10" s="156" customFormat="1" ht="110.4">
      <c r="A51" s="91" t="s">
        <v>3645</v>
      </c>
      <c r="B51" s="91" t="s">
        <v>3646</v>
      </c>
      <c r="C51" s="91" t="s">
        <v>1414</v>
      </c>
      <c r="D51" s="91" t="s">
        <v>3647</v>
      </c>
      <c r="E51" s="91" t="s">
        <v>1771</v>
      </c>
      <c r="F51" s="91" t="s">
        <v>3648</v>
      </c>
      <c r="G51" s="91">
        <v>40</v>
      </c>
      <c r="H51" s="91">
        <v>0</v>
      </c>
      <c r="I51" s="91" t="s">
        <v>1761</v>
      </c>
      <c r="J51" s="1"/>
    </row>
    <row r="52" spans="1:10" s="156" customFormat="1" ht="82.8">
      <c r="A52" s="91" t="s">
        <v>3641</v>
      </c>
      <c r="B52" s="91" t="s">
        <v>3649</v>
      </c>
      <c r="C52" s="91" t="s">
        <v>1414</v>
      </c>
      <c r="D52" s="91" t="s">
        <v>3615</v>
      </c>
      <c r="E52" s="91" t="s">
        <v>3616</v>
      </c>
      <c r="F52" s="91">
        <v>43070</v>
      </c>
      <c r="G52" s="91">
        <v>40</v>
      </c>
      <c r="H52" s="91">
        <v>20</v>
      </c>
      <c r="I52" s="91" t="s">
        <v>3067</v>
      </c>
      <c r="J52" s="1"/>
    </row>
    <row r="53" spans="1:10" s="156" customFormat="1" ht="55.2">
      <c r="A53" s="91" t="s">
        <v>3650</v>
      </c>
      <c r="B53" s="91" t="s">
        <v>3067</v>
      </c>
      <c r="C53" s="91" t="s">
        <v>1414</v>
      </c>
      <c r="D53" s="91" t="s">
        <v>3651</v>
      </c>
      <c r="E53" s="91" t="s">
        <v>3652</v>
      </c>
      <c r="F53" s="91" t="s">
        <v>3653</v>
      </c>
      <c r="G53" s="91">
        <v>40</v>
      </c>
      <c r="H53" s="91">
        <v>40</v>
      </c>
      <c r="I53" s="91" t="s">
        <v>3067</v>
      </c>
      <c r="J53" s="1"/>
    </row>
    <row r="54" spans="1:10" s="156" customFormat="1" ht="82.8">
      <c r="A54" s="91" t="s">
        <v>3654</v>
      </c>
      <c r="B54" s="91" t="s">
        <v>3655</v>
      </c>
      <c r="C54" s="91" t="s">
        <v>1414</v>
      </c>
      <c r="D54" s="91" t="s">
        <v>3656</v>
      </c>
      <c r="E54" s="91" t="s">
        <v>3657</v>
      </c>
      <c r="F54" s="91" t="s">
        <v>3658</v>
      </c>
      <c r="G54" s="91">
        <v>20</v>
      </c>
      <c r="H54" s="91">
        <v>5</v>
      </c>
      <c r="I54" s="91" t="s">
        <v>3659</v>
      </c>
      <c r="J54" s="1"/>
    </row>
    <row r="55" spans="1:10" s="156" customFormat="1" ht="96.6">
      <c r="A55" s="91" t="s">
        <v>3660</v>
      </c>
      <c r="B55" s="91" t="s">
        <v>2241</v>
      </c>
      <c r="C55" s="91" t="s">
        <v>1414</v>
      </c>
      <c r="D55" s="91" t="s">
        <v>2429</v>
      </c>
      <c r="E55" s="91" t="s">
        <v>3661</v>
      </c>
      <c r="F55" s="91" t="s">
        <v>3522</v>
      </c>
      <c r="G55" s="91">
        <v>20</v>
      </c>
      <c r="H55" s="91">
        <v>10</v>
      </c>
      <c r="I55" s="91" t="s">
        <v>1807</v>
      </c>
      <c r="J55" s="1"/>
    </row>
    <row r="56" spans="1:10" s="156" customFormat="1" ht="96.6">
      <c r="A56" s="91" t="s">
        <v>3662</v>
      </c>
      <c r="B56" s="91" t="s">
        <v>3663</v>
      </c>
      <c r="C56" s="91" t="s">
        <v>1414</v>
      </c>
      <c r="D56" s="91" t="s">
        <v>2429</v>
      </c>
      <c r="E56" s="91" t="s">
        <v>3661</v>
      </c>
      <c r="F56" s="91" t="s">
        <v>3522</v>
      </c>
      <c r="G56" s="91">
        <v>20</v>
      </c>
      <c r="H56" s="91">
        <v>10</v>
      </c>
      <c r="I56" s="91" t="s">
        <v>1807</v>
      </c>
      <c r="J56" s="1"/>
    </row>
    <row r="57" spans="1:10" s="156" customFormat="1" ht="96.6">
      <c r="A57" s="91" t="s">
        <v>3664</v>
      </c>
      <c r="B57" s="91" t="s">
        <v>1807</v>
      </c>
      <c r="C57" s="91" t="s">
        <v>1414</v>
      </c>
      <c r="D57" s="91" t="s">
        <v>3665</v>
      </c>
      <c r="E57" s="91" t="s">
        <v>3666</v>
      </c>
      <c r="F57" s="91" t="s">
        <v>3667</v>
      </c>
      <c r="G57" s="91">
        <v>20</v>
      </c>
      <c r="H57" s="91">
        <v>20</v>
      </c>
      <c r="I57" s="91" t="s">
        <v>1807</v>
      </c>
      <c r="J57" s="1"/>
    </row>
    <row r="58" spans="1:10" s="156" customFormat="1" ht="41.4">
      <c r="A58" s="91" t="s">
        <v>587</v>
      </c>
      <c r="B58" s="91" t="s">
        <v>588</v>
      </c>
      <c r="C58" s="91" t="s">
        <v>1414</v>
      </c>
      <c r="D58" s="91" t="s">
        <v>589</v>
      </c>
      <c r="E58" s="91" t="s">
        <v>590</v>
      </c>
      <c r="F58" s="91" t="s">
        <v>591</v>
      </c>
      <c r="G58" s="91">
        <v>40</v>
      </c>
      <c r="H58" s="91">
        <v>20</v>
      </c>
      <c r="I58" s="91" t="s">
        <v>2259</v>
      </c>
      <c r="J58" s="1"/>
    </row>
    <row r="59" spans="1:10" s="156" customFormat="1" ht="82.8">
      <c r="A59" s="91" t="s">
        <v>3660</v>
      </c>
      <c r="B59" s="91" t="s">
        <v>3668</v>
      </c>
      <c r="C59" s="91" t="s">
        <v>1414</v>
      </c>
      <c r="D59" s="91" t="s">
        <v>3669</v>
      </c>
      <c r="E59" s="91" t="s">
        <v>3670</v>
      </c>
      <c r="F59" s="91">
        <v>42979</v>
      </c>
      <c r="G59" s="91">
        <v>20</v>
      </c>
      <c r="H59" s="91">
        <v>10</v>
      </c>
      <c r="I59" s="91" t="s">
        <v>1831</v>
      </c>
      <c r="J59" s="1"/>
    </row>
    <row r="60" spans="1:10" s="156" customFormat="1" ht="55.2">
      <c r="A60" s="91" t="s">
        <v>3662</v>
      </c>
      <c r="B60" s="91" t="s">
        <v>3671</v>
      </c>
      <c r="C60" s="91" t="s">
        <v>1414</v>
      </c>
      <c r="D60" s="91" t="s">
        <v>2429</v>
      </c>
      <c r="E60" s="91" t="s">
        <v>3670</v>
      </c>
      <c r="F60" s="91">
        <v>43009</v>
      </c>
      <c r="G60" s="91">
        <v>20</v>
      </c>
      <c r="H60" s="91">
        <v>10</v>
      </c>
      <c r="I60" s="91" t="s">
        <v>1831</v>
      </c>
      <c r="J60" s="1"/>
    </row>
    <row r="61" spans="1:10" s="156" customFormat="1" ht="27.6">
      <c r="A61" s="91" t="s">
        <v>3672</v>
      </c>
      <c r="B61" s="91" t="s">
        <v>3673</v>
      </c>
      <c r="C61" s="91" t="s">
        <v>1414</v>
      </c>
      <c r="D61" s="91" t="s">
        <v>3674</v>
      </c>
      <c r="E61" s="91" t="s">
        <v>3666</v>
      </c>
      <c r="F61" s="91">
        <v>42856</v>
      </c>
      <c r="G61" s="91">
        <v>20</v>
      </c>
      <c r="H61" s="91">
        <v>20</v>
      </c>
      <c r="I61" s="91" t="s">
        <v>1831</v>
      </c>
      <c r="J61" s="1"/>
    </row>
    <row r="62" spans="1:10" s="156" customFormat="1" ht="55.2">
      <c r="A62" s="91" t="s">
        <v>3675</v>
      </c>
      <c r="B62" s="91" t="s">
        <v>3676</v>
      </c>
      <c r="C62" s="91" t="s">
        <v>1414</v>
      </c>
      <c r="D62" s="91" t="s">
        <v>3677</v>
      </c>
      <c r="E62" s="91" t="s">
        <v>657</v>
      </c>
      <c r="F62" s="91" t="s">
        <v>457</v>
      </c>
      <c r="G62" s="91">
        <v>20</v>
      </c>
      <c r="H62" s="91">
        <v>10</v>
      </c>
      <c r="I62" s="91" t="s">
        <v>1831</v>
      </c>
      <c r="J62" s="1"/>
    </row>
    <row r="63" spans="1:10" s="156" customFormat="1" ht="55.2">
      <c r="A63" s="91" t="s">
        <v>3678</v>
      </c>
      <c r="B63" s="91" t="s">
        <v>3679</v>
      </c>
      <c r="C63" s="91" t="s">
        <v>1414</v>
      </c>
      <c r="D63" s="91" t="s">
        <v>3610</v>
      </c>
      <c r="E63" s="91" t="s">
        <v>657</v>
      </c>
      <c r="F63" s="91" t="s">
        <v>457</v>
      </c>
      <c r="G63" s="91">
        <v>20</v>
      </c>
      <c r="H63" s="91">
        <v>10</v>
      </c>
      <c r="I63" s="91" t="s">
        <v>1831</v>
      </c>
      <c r="J63" s="1"/>
    </row>
    <row r="64" spans="1:10" s="156" customFormat="1" ht="27.6">
      <c r="A64" s="91" t="s">
        <v>3678</v>
      </c>
      <c r="B64" s="91" t="s">
        <v>3680</v>
      </c>
      <c r="C64" s="91" t="s">
        <v>1414</v>
      </c>
      <c r="D64" s="91" t="s">
        <v>3610</v>
      </c>
      <c r="E64" s="91" t="s">
        <v>456</v>
      </c>
      <c r="F64" s="91" t="s">
        <v>457</v>
      </c>
      <c r="G64" s="91">
        <v>20</v>
      </c>
      <c r="H64" s="91">
        <v>10</v>
      </c>
      <c r="I64" s="91" t="s">
        <v>2274</v>
      </c>
      <c r="J64" s="1"/>
    </row>
    <row r="65" spans="1:10" s="156" customFormat="1" ht="82.8">
      <c r="A65" s="91" t="s">
        <v>3681</v>
      </c>
      <c r="B65" s="91" t="s">
        <v>3682</v>
      </c>
      <c r="C65" s="91" t="s">
        <v>1414</v>
      </c>
      <c r="D65" s="91" t="s">
        <v>3683</v>
      </c>
      <c r="E65" s="91" t="s">
        <v>3684</v>
      </c>
      <c r="F65" s="91" t="s">
        <v>3685</v>
      </c>
      <c r="G65" s="91">
        <v>40</v>
      </c>
      <c r="H65" s="91">
        <v>13.33</v>
      </c>
      <c r="I65" s="91" t="s">
        <v>2434</v>
      </c>
      <c r="J65" s="1"/>
    </row>
    <row r="66" spans="1:10" s="156" customFormat="1" ht="69">
      <c r="A66" s="91" t="s">
        <v>3686</v>
      </c>
      <c r="B66" s="91" t="s">
        <v>3687</v>
      </c>
      <c r="C66" s="91" t="s">
        <v>1414</v>
      </c>
      <c r="D66" s="91" t="s">
        <v>3688</v>
      </c>
      <c r="E66" s="91" t="s">
        <v>2439</v>
      </c>
      <c r="F66" s="91" t="s">
        <v>708</v>
      </c>
      <c r="G66" s="91">
        <v>20</v>
      </c>
      <c r="H66" s="91">
        <v>10</v>
      </c>
      <c r="I66" s="91" t="s">
        <v>3689</v>
      </c>
      <c r="J66" s="1"/>
    </row>
    <row r="67" spans="1:10" s="156" customFormat="1" ht="69">
      <c r="A67" s="91" t="s">
        <v>3690</v>
      </c>
      <c r="B67" s="91" t="s">
        <v>3687</v>
      </c>
      <c r="C67" s="91" t="s">
        <v>1414</v>
      </c>
      <c r="D67" s="91" t="s">
        <v>3688</v>
      </c>
      <c r="E67" s="91" t="s">
        <v>2439</v>
      </c>
      <c r="F67" s="91" t="s">
        <v>708</v>
      </c>
      <c r="G67" s="91">
        <v>20</v>
      </c>
      <c r="H67" s="91">
        <v>10</v>
      </c>
      <c r="I67" s="91" t="s">
        <v>3689</v>
      </c>
      <c r="J67" s="1"/>
    </row>
    <row r="68" spans="1:10" s="156" customFormat="1" ht="69">
      <c r="A68" s="91" t="s">
        <v>3691</v>
      </c>
      <c r="B68" s="91" t="s">
        <v>3692</v>
      </c>
      <c r="C68" s="91" t="s">
        <v>1414</v>
      </c>
      <c r="D68" s="91" t="s">
        <v>3688</v>
      </c>
      <c r="E68" s="91" t="s">
        <v>2439</v>
      </c>
      <c r="F68" s="91" t="s">
        <v>708</v>
      </c>
      <c r="G68" s="91">
        <v>20</v>
      </c>
      <c r="H68" s="91">
        <v>10</v>
      </c>
      <c r="I68" s="91" t="s">
        <v>3689</v>
      </c>
      <c r="J68" s="1"/>
    </row>
    <row r="69" spans="1:10" s="156" customFormat="1" ht="27.6">
      <c r="A69" s="91" t="s">
        <v>3693</v>
      </c>
      <c r="B69" s="91" t="s">
        <v>3687</v>
      </c>
      <c r="C69" s="91" t="s">
        <v>1414</v>
      </c>
      <c r="D69" s="91" t="s">
        <v>2441</v>
      </c>
      <c r="E69" s="91" t="s">
        <v>2444</v>
      </c>
      <c r="F69" s="91" t="s">
        <v>732</v>
      </c>
      <c r="G69" s="91">
        <v>20</v>
      </c>
      <c r="H69" s="91">
        <v>10</v>
      </c>
      <c r="I69" s="91" t="s">
        <v>3689</v>
      </c>
      <c r="J69" s="1"/>
    </row>
    <row r="70" spans="1:10" s="156" customFormat="1" ht="41.4">
      <c r="A70" s="91" t="s">
        <v>3694</v>
      </c>
      <c r="B70" s="91" t="s">
        <v>3692</v>
      </c>
      <c r="C70" s="91" t="s">
        <v>1414</v>
      </c>
      <c r="D70" s="91" t="s">
        <v>2441</v>
      </c>
      <c r="E70" s="91" t="s">
        <v>2444</v>
      </c>
      <c r="F70" s="91" t="s">
        <v>732</v>
      </c>
      <c r="G70" s="91">
        <v>20</v>
      </c>
      <c r="H70" s="91">
        <v>10</v>
      </c>
      <c r="I70" s="91" t="s">
        <v>3689</v>
      </c>
      <c r="J70" s="1"/>
    </row>
    <row r="71" spans="1:10" s="156" customFormat="1" ht="27.6">
      <c r="A71" s="91" t="s">
        <v>3695</v>
      </c>
      <c r="B71" s="91" t="s">
        <v>3687</v>
      </c>
      <c r="C71" s="91" t="s">
        <v>1414</v>
      </c>
      <c r="D71" s="91" t="s">
        <v>2441</v>
      </c>
      <c r="E71" s="91" t="s">
        <v>2444</v>
      </c>
      <c r="F71" s="91" t="s">
        <v>732</v>
      </c>
      <c r="G71" s="91">
        <v>20</v>
      </c>
      <c r="H71" s="91">
        <v>10</v>
      </c>
      <c r="I71" s="91" t="s">
        <v>3689</v>
      </c>
      <c r="J71" s="1"/>
    </row>
    <row r="72" spans="1:10" s="156" customFormat="1" ht="165.6">
      <c r="A72" s="91" t="s">
        <v>3696</v>
      </c>
      <c r="B72" s="91" t="s">
        <v>3697</v>
      </c>
      <c r="C72" s="91" t="s">
        <v>1414</v>
      </c>
      <c r="D72" s="91" t="s">
        <v>3698</v>
      </c>
      <c r="E72" s="91" t="s">
        <v>3699</v>
      </c>
      <c r="F72" s="91" t="s">
        <v>826</v>
      </c>
      <c r="G72" s="91">
        <v>20</v>
      </c>
      <c r="H72" s="91">
        <v>20</v>
      </c>
      <c r="I72" s="91" t="s">
        <v>1636</v>
      </c>
      <c r="J72" s="1"/>
    </row>
    <row r="73" spans="1:10" s="156" customFormat="1" ht="220.8">
      <c r="A73" s="91" t="s">
        <v>3700</v>
      </c>
      <c r="B73" s="91" t="s">
        <v>3701</v>
      </c>
      <c r="C73" s="91" t="s">
        <v>1414</v>
      </c>
      <c r="D73" s="91" t="s">
        <v>3702</v>
      </c>
      <c r="E73" s="91" t="s">
        <v>3699</v>
      </c>
      <c r="F73" s="91" t="s">
        <v>826</v>
      </c>
      <c r="G73" s="91">
        <v>20</v>
      </c>
      <c r="H73" s="91">
        <v>0</v>
      </c>
      <c r="I73" s="91" t="s">
        <v>1636</v>
      </c>
      <c r="J73" s="1"/>
    </row>
    <row r="74" spans="1:10" s="156" customFormat="1" ht="69">
      <c r="A74" s="91" t="s">
        <v>3703</v>
      </c>
      <c r="B74" s="91" t="s">
        <v>3704</v>
      </c>
      <c r="C74" s="91" t="s">
        <v>1414</v>
      </c>
      <c r="D74" s="91" t="s">
        <v>347</v>
      </c>
      <c r="E74" s="91" t="s">
        <v>657</v>
      </c>
      <c r="F74" s="91" t="s">
        <v>349</v>
      </c>
      <c r="G74" s="91">
        <v>20</v>
      </c>
      <c r="H74" s="91">
        <v>20</v>
      </c>
      <c r="I74" s="91" t="s">
        <v>1636</v>
      </c>
      <c r="J74" s="1"/>
    </row>
    <row r="75" spans="1:10" s="156" customFormat="1" ht="69">
      <c r="A75" s="91" t="s">
        <v>3705</v>
      </c>
      <c r="B75" s="91" t="s">
        <v>3706</v>
      </c>
      <c r="C75" s="91" t="s">
        <v>1414</v>
      </c>
      <c r="D75" s="91" t="s">
        <v>347</v>
      </c>
      <c r="E75" s="91" t="s">
        <v>657</v>
      </c>
      <c r="F75" s="91" t="s">
        <v>349</v>
      </c>
      <c r="G75" s="91">
        <v>20</v>
      </c>
      <c r="H75" s="91">
        <v>0</v>
      </c>
      <c r="I75" s="91" t="s">
        <v>1636</v>
      </c>
      <c r="J75" s="1"/>
    </row>
    <row r="76" spans="1:10" s="156" customFormat="1" ht="110.4">
      <c r="A76" s="91" t="s">
        <v>3707</v>
      </c>
      <c r="B76" s="91" t="s">
        <v>3708</v>
      </c>
      <c r="C76" s="91" t="s">
        <v>1414</v>
      </c>
      <c r="D76" s="91" t="s">
        <v>3709</v>
      </c>
      <c r="E76" s="91" t="s">
        <v>3611</v>
      </c>
      <c r="F76" s="91">
        <v>43007</v>
      </c>
      <c r="G76" s="91">
        <v>20</v>
      </c>
      <c r="H76" s="91">
        <v>20</v>
      </c>
      <c r="I76" s="91" t="s">
        <v>1643</v>
      </c>
      <c r="J76" s="1"/>
    </row>
    <row r="77" spans="1:10" s="156" customFormat="1" ht="165.6">
      <c r="A77" s="378" t="s">
        <v>3710</v>
      </c>
      <c r="B77" s="91" t="s">
        <v>3275</v>
      </c>
      <c r="C77" s="91" t="s">
        <v>1414</v>
      </c>
      <c r="D77" s="91" t="s">
        <v>3711</v>
      </c>
      <c r="E77" s="91" t="s">
        <v>3712</v>
      </c>
      <c r="F77" s="91" t="s">
        <v>3713</v>
      </c>
      <c r="G77" s="91">
        <v>40</v>
      </c>
      <c r="H77" s="91">
        <v>8</v>
      </c>
      <c r="I77" s="91" t="s">
        <v>3714</v>
      </c>
      <c r="J77" s="1"/>
    </row>
    <row r="78" spans="1:10" s="156" customFormat="1" ht="165.6">
      <c r="A78" s="382" t="s">
        <v>3715</v>
      </c>
      <c r="B78" s="91" t="s">
        <v>3275</v>
      </c>
      <c r="C78" s="91" t="s">
        <v>1414</v>
      </c>
      <c r="D78" s="91" t="s">
        <v>3716</v>
      </c>
      <c r="E78" s="91" t="s">
        <v>3717</v>
      </c>
      <c r="F78" s="91" t="s">
        <v>3718</v>
      </c>
      <c r="G78" s="91">
        <v>40</v>
      </c>
      <c r="H78" s="91">
        <v>8</v>
      </c>
      <c r="I78" s="91" t="s">
        <v>3714</v>
      </c>
      <c r="J78" s="1"/>
    </row>
    <row r="79" spans="1:10" s="156" customFormat="1" ht="138">
      <c r="A79" s="382" t="s">
        <v>3719</v>
      </c>
      <c r="B79" s="91" t="s">
        <v>3720</v>
      </c>
      <c r="C79" s="91" t="s">
        <v>1414</v>
      </c>
      <c r="D79" s="91" t="s">
        <v>3721</v>
      </c>
      <c r="E79" s="91" t="s">
        <v>3717</v>
      </c>
      <c r="F79" s="91" t="s">
        <v>3718</v>
      </c>
      <c r="G79" s="91">
        <v>40</v>
      </c>
      <c r="H79" s="91">
        <v>8</v>
      </c>
      <c r="I79" s="91" t="s">
        <v>3714</v>
      </c>
      <c r="J79" s="1"/>
    </row>
    <row r="80" spans="1:10" s="156" customFormat="1" ht="124.2">
      <c r="A80" s="534" t="s">
        <v>3722</v>
      </c>
      <c r="B80" s="91" t="s">
        <v>3723</v>
      </c>
      <c r="C80" s="91" t="s">
        <v>1414</v>
      </c>
      <c r="D80" s="91" t="s">
        <v>3721</v>
      </c>
      <c r="E80" s="91" t="s">
        <v>3717</v>
      </c>
      <c r="F80" s="91" t="s">
        <v>3718</v>
      </c>
      <c r="G80" s="91">
        <v>40</v>
      </c>
      <c r="H80" s="91">
        <v>10</v>
      </c>
      <c r="I80" s="91" t="s">
        <v>3714</v>
      </c>
      <c r="J80" s="1"/>
    </row>
    <row r="81" spans="1:10" s="156" customFormat="1" ht="55.2">
      <c r="A81" s="382" t="s">
        <v>3724</v>
      </c>
      <c r="B81" s="91" t="s">
        <v>3725</v>
      </c>
      <c r="C81" s="91" t="s">
        <v>1414</v>
      </c>
      <c r="D81" s="91" t="s">
        <v>3721</v>
      </c>
      <c r="E81" s="91" t="s">
        <v>3717</v>
      </c>
      <c r="F81" s="91" t="s">
        <v>3718</v>
      </c>
      <c r="G81" s="91">
        <v>40</v>
      </c>
      <c r="H81" s="91">
        <v>20</v>
      </c>
      <c r="I81" s="91" t="s">
        <v>3714</v>
      </c>
      <c r="J81" s="1"/>
    </row>
    <row r="82" spans="1:10" s="156" customFormat="1" ht="193.2">
      <c r="A82" s="382" t="s">
        <v>3726</v>
      </c>
      <c r="B82" s="91" t="s">
        <v>3727</v>
      </c>
      <c r="C82" s="91" t="s">
        <v>1414</v>
      </c>
      <c r="D82" s="91" t="s">
        <v>3721</v>
      </c>
      <c r="E82" s="91" t="s">
        <v>3717</v>
      </c>
      <c r="F82" s="91" t="s">
        <v>3718</v>
      </c>
      <c r="G82" s="91">
        <v>40</v>
      </c>
      <c r="H82" s="91">
        <v>6</v>
      </c>
      <c r="I82" s="91" t="s">
        <v>3714</v>
      </c>
      <c r="J82" s="1"/>
    </row>
    <row r="83" spans="1:10" s="156" customFormat="1" ht="82.8">
      <c r="A83" s="455" t="s">
        <v>3728</v>
      </c>
      <c r="B83" s="91" t="s">
        <v>3729</v>
      </c>
      <c r="C83" s="91" t="s">
        <v>1414</v>
      </c>
      <c r="D83" s="91" t="s">
        <v>3730</v>
      </c>
      <c r="E83" s="91" t="s">
        <v>3731</v>
      </c>
      <c r="F83" s="91" t="s">
        <v>3732</v>
      </c>
      <c r="G83" s="91">
        <v>20</v>
      </c>
      <c r="H83" s="91">
        <v>0</v>
      </c>
      <c r="I83" s="91" t="s">
        <v>3714</v>
      </c>
      <c r="J83" s="1"/>
    </row>
    <row r="84" spans="1:10" s="156" customFormat="1" ht="96.6">
      <c r="A84" s="455" t="s">
        <v>3733</v>
      </c>
      <c r="B84" s="455" t="s">
        <v>3734</v>
      </c>
      <c r="C84" s="455" t="s">
        <v>1433</v>
      </c>
      <c r="D84" s="455" t="s">
        <v>3735</v>
      </c>
      <c r="E84" s="455" t="s">
        <v>3736</v>
      </c>
      <c r="F84" s="455" t="s">
        <v>3737</v>
      </c>
      <c r="G84" s="455">
        <v>20</v>
      </c>
      <c r="H84" s="455">
        <v>10</v>
      </c>
      <c r="I84" s="455" t="s">
        <v>3612</v>
      </c>
      <c r="J84" s="1"/>
    </row>
    <row r="85" spans="1:10" s="156" customFormat="1" ht="41.4">
      <c r="A85" s="535" t="s">
        <v>3738</v>
      </c>
      <c r="B85" s="536" t="s">
        <v>3739</v>
      </c>
      <c r="C85" s="382" t="s">
        <v>1414</v>
      </c>
      <c r="D85" s="378" t="s">
        <v>3740</v>
      </c>
      <c r="E85" s="378" t="s">
        <v>3741</v>
      </c>
      <c r="F85" s="378">
        <v>2017</v>
      </c>
      <c r="G85" s="387">
        <v>40</v>
      </c>
      <c r="H85" s="378">
        <v>40</v>
      </c>
      <c r="I85" s="537" t="s">
        <v>1667</v>
      </c>
      <c r="J85" s="1"/>
    </row>
    <row r="86" spans="1:10" s="156" customFormat="1" ht="41.4">
      <c r="A86" s="535" t="s">
        <v>3742</v>
      </c>
      <c r="B86" s="536" t="s">
        <v>3743</v>
      </c>
      <c r="C86" s="378" t="s">
        <v>1414</v>
      </c>
      <c r="D86" s="400" t="s">
        <v>3740</v>
      </c>
      <c r="E86" s="378" t="s">
        <v>3741</v>
      </c>
      <c r="F86" s="380">
        <v>2017</v>
      </c>
      <c r="G86" s="463">
        <v>40</v>
      </c>
      <c r="H86" s="381">
        <v>20</v>
      </c>
      <c r="I86" s="537" t="s">
        <v>1667</v>
      </c>
      <c r="J86" s="1"/>
    </row>
    <row r="87" spans="1:10" s="156" customFormat="1" ht="110.4">
      <c r="A87" s="535" t="s">
        <v>3744</v>
      </c>
      <c r="B87" s="536" t="s">
        <v>3745</v>
      </c>
      <c r="C87" s="378" t="s">
        <v>1414</v>
      </c>
      <c r="D87" s="400" t="s">
        <v>3746</v>
      </c>
      <c r="E87" s="378" t="s">
        <v>3747</v>
      </c>
      <c r="F87" s="380">
        <v>2017</v>
      </c>
      <c r="G87" s="463">
        <v>20</v>
      </c>
      <c r="H87" s="381">
        <v>0</v>
      </c>
      <c r="I87" s="91" t="s">
        <v>3714</v>
      </c>
      <c r="J87" s="1"/>
    </row>
    <row r="88" spans="1:10" s="156" customFormat="1" ht="110.4">
      <c r="A88" s="375" t="s">
        <v>3748</v>
      </c>
      <c r="B88" s="375" t="s">
        <v>3749</v>
      </c>
      <c r="C88" s="375" t="s">
        <v>1414</v>
      </c>
      <c r="D88" s="375" t="s">
        <v>3746</v>
      </c>
      <c r="E88" s="537" t="s">
        <v>3750</v>
      </c>
      <c r="F88" s="380">
        <v>2017</v>
      </c>
      <c r="G88" s="463">
        <v>20</v>
      </c>
      <c r="H88" s="381">
        <v>0</v>
      </c>
      <c r="I88" s="91" t="s">
        <v>3714</v>
      </c>
      <c r="J88" s="1"/>
    </row>
    <row r="89" spans="1:10" s="156" customFormat="1" ht="96.6">
      <c r="A89" s="116" t="s">
        <v>4757</v>
      </c>
      <c r="B89" s="115" t="s">
        <v>3800</v>
      </c>
      <c r="C89" s="115" t="s">
        <v>3786</v>
      </c>
      <c r="D89" s="116" t="s">
        <v>4758</v>
      </c>
      <c r="E89" s="115" t="s">
        <v>4759</v>
      </c>
      <c r="F89" s="115" t="s">
        <v>4760</v>
      </c>
      <c r="G89" s="114">
        <v>20</v>
      </c>
      <c r="H89" s="273">
        <v>20</v>
      </c>
      <c r="I89" s="538" t="s">
        <v>3753</v>
      </c>
      <c r="J89" s="1"/>
    </row>
    <row r="90" spans="1:10" s="156" customFormat="1" ht="100.8">
      <c r="A90" s="306" t="s">
        <v>4761</v>
      </c>
      <c r="B90" s="278" t="s">
        <v>4762</v>
      </c>
      <c r="C90" s="278" t="s">
        <v>3786</v>
      </c>
      <c r="D90" s="278" t="s">
        <v>4763</v>
      </c>
      <c r="E90" s="627" t="s">
        <v>3639</v>
      </c>
      <c r="F90" s="44" t="s">
        <v>4764</v>
      </c>
      <c r="G90" s="631" t="s">
        <v>4765</v>
      </c>
      <c r="H90" s="632">
        <f>G90/4</f>
        <v>10</v>
      </c>
      <c r="I90" s="538" t="s">
        <v>3757</v>
      </c>
      <c r="J90" s="1"/>
    </row>
    <row r="91" spans="1:10" s="156" customFormat="1" ht="57.6">
      <c r="A91" s="306" t="s">
        <v>4766</v>
      </c>
      <c r="B91" s="246" t="s">
        <v>4767</v>
      </c>
      <c r="C91" s="278" t="s">
        <v>3786</v>
      </c>
      <c r="D91" s="278" t="s">
        <v>4768</v>
      </c>
      <c r="E91" s="247" t="s">
        <v>4769</v>
      </c>
      <c r="F91" s="278" t="s">
        <v>4770</v>
      </c>
      <c r="G91" s="564">
        <v>20</v>
      </c>
      <c r="H91" s="280">
        <f>G91/1</f>
        <v>20</v>
      </c>
      <c r="I91" s="538" t="s">
        <v>3757</v>
      </c>
      <c r="J91" s="1"/>
    </row>
    <row r="92" spans="1:10" s="156" customFormat="1" ht="72">
      <c r="A92" s="306" t="s">
        <v>4771</v>
      </c>
      <c r="B92" s="278" t="s">
        <v>4772</v>
      </c>
      <c r="C92" s="278" t="s">
        <v>3786</v>
      </c>
      <c r="D92" s="278" t="s">
        <v>737</v>
      </c>
      <c r="E92" s="307" t="s">
        <v>657</v>
      </c>
      <c r="F92" s="278" t="s">
        <v>457</v>
      </c>
      <c r="G92" s="326">
        <v>20</v>
      </c>
      <c r="H92" s="279">
        <v>20</v>
      </c>
      <c r="I92" s="538" t="s">
        <v>3762</v>
      </c>
      <c r="J92" s="1"/>
    </row>
    <row r="93" spans="1:10" s="156" customFormat="1" ht="216">
      <c r="A93" s="586" t="s">
        <v>4773</v>
      </c>
      <c r="B93" s="552" t="s">
        <v>4774</v>
      </c>
      <c r="C93" s="552" t="s">
        <v>3786</v>
      </c>
      <c r="D93" s="586" t="s">
        <v>4775</v>
      </c>
      <c r="E93" s="633" t="s">
        <v>4776</v>
      </c>
      <c r="F93" s="633" t="s">
        <v>4777</v>
      </c>
      <c r="G93" s="558">
        <v>20</v>
      </c>
      <c r="H93" s="634">
        <f>G93/2</f>
        <v>10</v>
      </c>
      <c r="I93" s="538" t="s">
        <v>3763</v>
      </c>
      <c r="J93" s="1"/>
    </row>
    <row r="94" spans="1:10" s="156" customFormat="1" ht="72">
      <c r="A94" s="306" t="s">
        <v>4778</v>
      </c>
      <c r="B94" s="278" t="s">
        <v>4702</v>
      </c>
      <c r="C94" s="278" t="s">
        <v>3786</v>
      </c>
      <c r="D94" s="278" t="s">
        <v>737</v>
      </c>
      <c r="E94" s="307" t="s">
        <v>657</v>
      </c>
      <c r="F94" s="278" t="s">
        <v>457</v>
      </c>
      <c r="G94" s="326">
        <v>20</v>
      </c>
      <c r="H94" s="279">
        <v>20</v>
      </c>
      <c r="I94" s="538" t="s">
        <v>3780</v>
      </c>
      <c r="J94" s="1"/>
    </row>
    <row r="95" spans="1:10" s="156" customFormat="1" ht="69">
      <c r="A95" s="306" t="s">
        <v>4779</v>
      </c>
      <c r="B95" s="246" t="s">
        <v>3965</v>
      </c>
      <c r="C95" s="246" t="s">
        <v>3786</v>
      </c>
      <c r="D95" s="306" t="s">
        <v>4780</v>
      </c>
      <c r="E95" s="306" t="s">
        <v>4781</v>
      </c>
      <c r="F95" s="246" t="s">
        <v>4782</v>
      </c>
      <c r="G95" s="326">
        <v>20</v>
      </c>
      <c r="H95" s="279">
        <v>20</v>
      </c>
      <c r="I95" s="538" t="s">
        <v>3782</v>
      </c>
      <c r="J95" s="1"/>
    </row>
    <row r="96" spans="1:10" s="156" customFormat="1" ht="41.4">
      <c r="A96" s="306" t="s">
        <v>4783</v>
      </c>
      <c r="B96" s="246" t="s">
        <v>3594</v>
      </c>
      <c r="C96" s="246" t="s">
        <v>3786</v>
      </c>
      <c r="D96" s="306" t="s">
        <v>4784</v>
      </c>
      <c r="E96" s="246" t="s">
        <v>4785</v>
      </c>
      <c r="F96" s="246" t="s">
        <v>4786</v>
      </c>
      <c r="G96" s="326">
        <v>20</v>
      </c>
      <c r="H96" s="279">
        <v>20</v>
      </c>
      <c r="I96" s="538" t="s">
        <v>3785</v>
      </c>
      <c r="J96" s="1"/>
    </row>
    <row r="97" spans="1:10" s="156" customFormat="1" ht="28.8">
      <c r="A97" s="306" t="s">
        <v>4787</v>
      </c>
      <c r="B97" s="246" t="s">
        <v>3594</v>
      </c>
      <c r="C97" s="246" t="s">
        <v>3786</v>
      </c>
      <c r="D97" s="278" t="s">
        <v>656</v>
      </c>
      <c r="E97" s="246" t="s">
        <v>456</v>
      </c>
      <c r="F97" s="278" t="s">
        <v>457</v>
      </c>
      <c r="G97" s="564">
        <v>20</v>
      </c>
      <c r="H97" s="279">
        <v>20</v>
      </c>
      <c r="I97" s="538" t="s">
        <v>3785</v>
      </c>
      <c r="J97" s="1"/>
    </row>
    <row r="98" spans="1:10" s="156" customFormat="1" ht="72">
      <c r="A98" s="306" t="s">
        <v>4788</v>
      </c>
      <c r="B98" s="278" t="s">
        <v>4546</v>
      </c>
      <c r="C98" s="278" t="s">
        <v>3786</v>
      </c>
      <c r="D98" s="278" t="s">
        <v>737</v>
      </c>
      <c r="E98" s="307" t="s">
        <v>657</v>
      </c>
      <c r="F98" s="278" t="s">
        <v>457</v>
      </c>
      <c r="G98" s="326">
        <v>20</v>
      </c>
      <c r="H98" s="279">
        <v>20</v>
      </c>
      <c r="I98" s="538" t="s">
        <v>3757</v>
      </c>
      <c r="J98" s="1"/>
    </row>
    <row r="99" spans="1:10">
      <c r="A99" s="63" t="s">
        <v>2</v>
      </c>
      <c r="B99" s="7"/>
      <c r="D99" s="1"/>
      <c r="E99" s="1"/>
      <c r="F99" s="1"/>
      <c r="G99" s="66"/>
      <c r="H99" s="67">
        <f>SUM(H8:H98)</f>
        <v>1238.33</v>
      </c>
    </row>
    <row r="101" spans="1:10">
      <c r="B101" s="7"/>
      <c r="G101" s="1"/>
      <c r="H101"/>
      <c r="I101"/>
      <c r="J101"/>
    </row>
    <row r="102" spans="1:10" ht="15" customHeight="1">
      <c r="A102" s="732" t="s">
        <v>12</v>
      </c>
      <c r="B102" s="732"/>
      <c r="C102" s="732"/>
      <c r="D102" s="732"/>
      <c r="E102" s="732"/>
      <c r="F102" s="732"/>
      <c r="G102" s="732"/>
      <c r="H102" s="732"/>
      <c r="I102"/>
      <c r="J102"/>
    </row>
  </sheetData>
  <mergeCells count="3">
    <mergeCell ref="A2:H2"/>
    <mergeCell ref="A4:H4"/>
    <mergeCell ref="A102:H102"/>
  </mergeCells>
  <phoneticPr fontId="22" type="noConversion"/>
  <hyperlinks>
    <hyperlink ref="E14" r:id="rId1"/>
    <hyperlink ref="E38" r:id="rId2"/>
    <hyperlink ref="E37" r:id="rId3"/>
    <hyperlink ref="E39" r:id="rId4"/>
    <hyperlink ref="E45" r:id="rId5"/>
    <hyperlink ref="E48" r:id="rId6"/>
    <hyperlink ref="E49" r:id="rId7"/>
    <hyperlink ref="E50" r:id="rId8"/>
    <hyperlink ref="E51" r:id="rId9" location="page=27"/>
    <hyperlink ref="E52" r:id="rId10"/>
    <hyperlink ref="E53" r:id="rId11"/>
    <hyperlink ref="E54" r:id="rId12"/>
    <hyperlink ref="E55" r:id="rId13"/>
    <hyperlink ref="E56" r:id="rId14"/>
    <hyperlink ref="E57" r:id="rId15"/>
    <hyperlink ref="E58" r:id="rId16"/>
    <hyperlink ref="E61" r:id="rId17"/>
    <hyperlink ref="E66" r:id="rId18"/>
    <hyperlink ref="E67" r:id="rId19"/>
    <hyperlink ref="E68" r:id="rId20"/>
    <hyperlink ref="E40" r:id="rId21"/>
    <hyperlink ref="E76" r:id="rId22"/>
    <hyperlink ref="E43" r:id="rId23"/>
    <hyperlink ref="E77" r:id="rId24"/>
    <hyperlink ref="E83" r:id="rId25"/>
    <hyperlink ref="E42" r:id="rId26" location="v=onepage&amp;q&amp;f=false"/>
    <hyperlink ref="E41" r:id="rId27"/>
    <hyperlink ref="E84" r:id="rId28"/>
    <hyperlink ref="E44" r:id="rId29"/>
    <hyperlink ref="B85" r:id="rId30" tooltip="Show Author Details" display="https://www.scopus.com/authid/detail.uri?authorId=57190813678&amp;amp;eid=2-s2.0-85030535982"/>
    <hyperlink ref="B86" r:id="rId31" tooltip="Show Author Details" display="https://www.scopus.com/authid/detail.uri?authorId=57190813678&amp;amp;eid=2-s2.0-85030543522"/>
    <hyperlink ref="E90" r:id="rId32"/>
    <hyperlink ref="E91" r:id="rId33"/>
    <hyperlink ref="E92" r:id="rId34"/>
    <hyperlink ref="E93" r:id="rId35" display="https://www.electrica.ro/media/cea-de-a-8-a-editie-a-simpozionului-international-contorizare-intelegenta-smart-metering-2017/"/>
    <hyperlink ref="F93" r:id="rId36" display="15-17 Noiembrie, Ramada-Sibiu https://www.researchgate.net/publication/323004488_Aspecte_didactice_privind_contorul_inteligent_de_energie_electrica"/>
    <hyperlink ref="E94" r:id="rId37"/>
    <hyperlink ref="E98" r:id="rId38"/>
  </hyperlinks>
  <pageMargins left="0.511811023622047" right="0.31496062992126" top="0" bottom="0" header="0" footer="0"/>
  <pageSetup paperSize="9" orientation="landscape" horizontalDpi="200" verticalDpi="200" r:id="rId39"/>
</worksheet>
</file>

<file path=xl/worksheets/sheet3.xml><?xml version="1.0" encoding="utf-8"?>
<worksheet xmlns="http://schemas.openxmlformats.org/spreadsheetml/2006/main" xmlns:r="http://schemas.openxmlformats.org/officeDocument/2006/relationships">
  <dimension ref="A2:T41"/>
  <sheetViews>
    <sheetView topLeftCell="A34" workbookViewId="0">
      <selection activeCell="P40" sqref="P40"/>
    </sheetView>
  </sheetViews>
  <sheetFormatPr defaultRowHeight="14.4"/>
  <cols>
    <col min="1" max="1" width="14.5546875" style="2" customWidth="1"/>
    <col min="2" max="2" width="16" style="7" customWidth="1"/>
    <col min="3" max="3" width="10.5546875" style="7" customWidth="1"/>
    <col min="4" max="4" width="12.6640625" style="7" customWidth="1"/>
    <col min="5" max="5" width="5.6640625" style="7" bestFit="1" customWidth="1"/>
    <col min="6" max="6" width="5.88671875" style="7" bestFit="1" customWidth="1"/>
    <col min="7" max="7" width="7.109375" style="1" customWidth="1"/>
    <col min="8" max="8" width="12.88671875" style="1" customWidth="1"/>
    <col min="9" max="11" width="10.109375" style="1" customWidth="1"/>
    <col min="12" max="13" width="8" style="1" customWidth="1"/>
    <col min="14" max="14" width="10.44140625" style="1" customWidth="1"/>
    <col min="15" max="15" width="8.6640625" style="1" customWidth="1"/>
    <col min="16" max="16" width="9.109375" style="1" customWidth="1"/>
    <col min="17" max="17" width="21" style="1" customWidth="1"/>
    <col min="18" max="20" width="9.109375" style="1" customWidth="1"/>
  </cols>
  <sheetData>
    <row r="2" spans="1:20" s="4" customFormat="1" ht="15.6">
      <c r="A2" s="684" t="s">
        <v>167</v>
      </c>
      <c r="B2" s="685"/>
      <c r="C2" s="685"/>
      <c r="D2" s="685"/>
      <c r="E2" s="685"/>
      <c r="F2" s="685"/>
      <c r="G2" s="685"/>
      <c r="H2" s="685"/>
      <c r="I2" s="685"/>
      <c r="J2" s="685"/>
      <c r="K2" s="685"/>
      <c r="L2" s="685"/>
      <c r="M2" s="685"/>
      <c r="N2" s="685"/>
      <c r="O2" s="685"/>
      <c r="P2" s="686"/>
      <c r="Q2" s="3"/>
      <c r="R2" s="3"/>
      <c r="S2" s="3"/>
      <c r="T2" s="3"/>
    </row>
    <row r="3" spans="1:20" s="4" customFormat="1">
      <c r="H3" s="3"/>
      <c r="Q3" s="3"/>
      <c r="R3" s="3"/>
      <c r="S3" s="3"/>
      <c r="T3" s="3"/>
    </row>
    <row r="4" spans="1:20" s="4" customFormat="1" ht="44.25" customHeight="1">
      <c r="A4" s="687" t="s">
        <v>162</v>
      </c>
      <c r="B4" s="687"/>
      <c r="C4" s="687"/>
      <c r="D4" s="687"/>
      <c r="E4" s="687"/>
      <c r="F4" s="687"/>
      <c r="G4" s="687"/>
      <c r="H4" s="687"/>
      <c r="I4" s="687"/>
      <c r="J4" s="687"/>
      <c r="K4" s="687"/>
      <c r="L4" s="687"/>
      <c r="M4" s="687"/>
      <c r="N4" s="687"/>
      <c r="O4" s="687"/>
      <c r="P4" s="687"/>
      <c r="Q4" s="3"/>
      <c r="R4" s="3"/>
      <c r="S4" s="3"/>
      <c r="T4" s="3"/>
    </row>
    <row r="5" spans="1:20" s="4" customFormat="1" ht="15" customHeight="1">
      <c r="A5" s="687" t="s">
        <v>26</v>
      </c>
      <c r="B5" s="687"/>
      <c r="C5" s="687"/>
      <c r="D5" s="687"/>
      <c r="E5" s="687"/>
      <c r="F5" s="687"/>
      <c r="G5" s="687"/>
      <c r="H5" s="687"/>
      <c r="I5" s="687"/>
      <c r="J5" s="687"/>
      <c r="K5" s="687"/>
      <c r="L5" s="687"/>
      <c r="M5" s="687"/>
      <c r="N5" s="687"/>
      <c r="O5" s="687"/>
      <c r="P5" s="687"/>
      <c r="Q5" s="3"/>
      <c r="R5" s="3"/>
      <c r="S5" s="3"/>
      <c r="T5" s="3"/>
    </row>
    <row r="6" spans="1:20" s="4" customFormat="1" ht="27.75" customHeight="1">
      <c r="A6" s="689" t="s">
        <v>61</v>
      </c>
      <c r="B6" s="692"/>
      <c r="C6" s="692"/>
      <c r="D6" s="692"/>
      <c r="E6" s="692"/>
      <c r="F6" s="692"/>
      <c r="G6" s="692"/>
      <c r="H6" s="692"/>
      <c r="I6" s="692"/>
      <c r="J6" s="692"/>
      <c r="K6" s="692"/>
      <c r="L6" s="692"/>
      <c r="M6" s="692"/>
      <c r="N6" s="692"/>
      <c r="O6" s="692"/>
      <c r="P6" s="693"/>
      <c r="Q6" s="3"/>
      <c r="R6" s="3"/>
      <c r="S6" s="3"/>
      <c r="T6" s="3"/>
    </row>
    <row r="7" spans="1:20" s="4" customFormat="1" ht="15" customHeight="1">
      <c r="A7" s="689" t="s">
        <v>55</v>
      </c>
      <c r="B7" s="690"/>
      <c r="C7" s="690"/>
      <c r="D7" s="690"/>
      <c r="E7" s="690"/>
      <c r="F7" s="690"/>
      <c r="G7" s="690"/>
      <c r="H7" s="690"/>
      <c r="I7" s="690"/>
      <c r="J7" s="690"/>
      <c r="K7" s="690"/>
      <c r="L7" s="690"/>
      <c r="M7" s="690"/>
      <c r="N7" s="690"/>
      <c r="O7" s="690"/>
      <c r="P7" s="691"/>
      <c r="Q7" s="3"/>
      <c r="R7" s="3"/>
      <c r="S7" s="3"/>
      <c r="T7" s="3"/>
    </row>
    <row r="8" spans="1:20" s="4" customFormat="1" ht="57.75" customHeight="1">
      <c r="A8" s="688" t="s">
        <v>211</v>
      </c>
      <c r="B8" s="688"/>
      <c r="C8" s="688"/>
      <c r="D8" s="688"/>
      <c r="E8" s="688"/>
      <c r="F8" s="688"/>
      <c r="G8" s="688"/>
      <c r="H8" s="688"/>
      <c r="I8" s="688"/>
      <c r="J8" s="688"/>
      <c r="K8" s="688"/>
      <c r="L8" s="688"/>
      <c r="M8" s="688"/>
      <c r="N8" s="688"/>
      <c r="O8" s="688"/>
      <c r="P8" s="688"/>
      <c r="Q8" s="3"/>
      <c r="R8" s="3"/>
      <c r="S8" s="3"/>
      <c r="T8" s="3"/>
    </row>
    <row r="9" spans="1:20" s="4" customFormat="1">
      <c r="A9" s="5"/>
      <c r="B9" s="6"/>
      <c r="C9" s="6"/>
      <c r="D9" s="6"/>
      <c r="E9" s="6"/>
      <c r="F9" s="6"/>
      <c r="G9" s="5"/>
      <c r="I9" s="5"/>
      <c r="J9" s="5"/>
      <c r="K9" s="5"/>
      <c r="L9" s="5"/>
      <c r="M9" s="5"/>
      <c r="N9" s="5"/>
      <c r="O9" s="5"/>
      <c r="P9" s="5"/>
      <c r="Q9" s="3"/>
      <c r="R9" s="3"/>
      <c r="S9" s="3"/>
      <c r="T9" s="3"/>
    </row>
    <row r="10" spans="1:20" s="26" customFormat="1" ht="82.8">
      <c r="A10" s="47" t="s">
        <v>0</v>
      </c>
      <c r="B10" s="47" t="s">
        <v>53</v>
      </c>
      <c r="C10" s="47" t="s">
        <v>60</v>
      </c>
      <c r="D10" s="56" t="s">
        <v>5</v>
      </c>
      <c r="E10" s="56" t="s">
        <v>58</v>
      </c>
      <c r="F10" s="56" t="s">
        <v>59</v>
      </c>
      <c r="G10" s="47" t="s">
        <v>209</v>
      </c>
      <c r="H10" s="56" t="s">
        <v>14</v>
      </c>
      <c r="I10" s="56" t="s">
        <v>11</v>
      </c>
      <c r="J10" s="56" t="s">
        <v>207</v>
      </c>
      <c r="K10" s="56" t="s">
        <v>15</v>
      </c>
      <c r="L10" s="56" t="s">
        <v>16</v>
      </c>
      <c r="M10" s="56" t="s">
        <v>163</v>
      </c>
      <c r="N10" s="56" t="s">
        <v>210</v>
      </c>
      <c r="O10" s="47" t="s">
        <v>54</v>
      </c>
      <c r="P10" s="47" t="s">
        <v>7</v>
      </c>
      <c r="Q10" s="84" t="s">
        <v>202</v>
      </c>
      <c r="R10" s="25"/>
      <c r="S10" s="25"/>
      <c r="T10" s="25"/>
    </row>
    <row r="11" spans="1:20" ht="96.6">
      <c r="A11" s="115" t="s">
        <v>471</v>
      </c>
      <c r="B11" s="115" t="s">
        <v>472</v>
      </c>
      <c r="C11" s="113" t="s">
        <v>214</v>
      </c>
      <c r="D11" s="115" t="s">
        <v>473</v>
      </c>
      <c r="E11" s="175">
        <v>54</v>
      </c>
      <c r="F11" s="175">
        <v>2</v>
      </c>
      <c r="G11" s="113" t="s">
        <v>474</v>
      </c>
      <c r="H11" s="176" t="s">
        <v>475</v>
      </c>
      <c r="I11" s="177"/>
      <c r="J11" s="180" t="s">
        <v>476</v>
      </c>
      <c r="K11" s="178" t="s">
        <v>477</v>
      </c>
      <c r="L11" s="113">
        <v>2017</v>
      </c>
      <c r="M11" s="113" t="s">
        <v>478</v>
      </c>
      <c r="N11" s="113" t="s">
        <v>479</v>
      </c>
      <c r="O11" s="89">
        <v>500</v>
      </c>
      <c r="P11" s="179">
        <f>O11/5</f>
        <v>100</v>
      </c>
      <c r="Q11" s="179" t="s">
        <v>357</v>
      </c>
      <c r="R11" s="2"/>
    </row>
    <row r="12" spans="1:20" ht="151.80000000000001">
      <c r="A12" s="115" t="s">
        <v>685</v>
      </c>
      <c r="B12" s="113" t="s">
        <v>686</v>
      </c>
      <c r="C12" s="113" t="s">
        <v>214</v>
      </c>
      <c r="D12" s="113" t="s">
        <v>473</v>
      </c>
      <c r="E12" s="113">
        <v>54</v>
      </c>
      <c r="F12" s="113">
        <v>3</v>
      </c>
      <c r="G12" s="113" t="s">
        <v>474</v>
      </c>
      <c r="H12" s="113" t="s">
        <v>687</v>
      </c>
      <c r="I12" s="115"/>
      <c r="J12" s="115"/>
      <c r="K12" s="122" t="s">
        <v>688</v>
      </c>
      <c r="L12" s="113">
        <v>2017</v>
      </c>
      <c r="M12" s="113" t="s">
        <v>684</v>
      </c>
      <c r="N12" s="113">
        <v>0.77800000000000002</v>
      </c>
      <c r="O12" s="182">
        <v>500</v>
      </c>
      <c r="P12" s="179">
        <v>62.5</v>
      </c>
      <c r="Q12" s="179" t="s">
        <v>619</v>
      </c>
    </row>
    <row r="13" spans="1:20" ht="372.6">
      <c r="A13" s="115" t="s">
        <v>891</v>
      </c>
      <c r="B13" s="115" t="s">
        <v>1340</v>
      </c>
      <c r="C13" s="113" t="s">
        <v>214</v>
      </c>
      <c r="D13" s="115" t="s">
        <v>892</v>
      </c>
      <c r="E13" s="113">
        <v>55</v>
      </c>
      <c r="F13" s="113">
        <v>4</v>
      </c>
      <c r="G13" s="113" t="s">
        <v>893</v>
      </c>
      <c r="H13" s="113" t="s">
        <v>894</v>
      </c>
      <c r="I13" s="115" t="s">
        <v>895</v>
      </c>
      <c r="J13" s="115" t="s">
        <v>896</v>
      </c>
      <c r="K13" s="122" t="s">
        <v>897</v>
      </c>
      <c r="L13" s="113">
        <v>2017</v>
      </c>
      <c r="M13" s="113" t="s">
        <v>898</v>
      </c>
      <c r="N13" s="112">
        <v>1145</v>
      </c>
      <c r="O13" s="89">
        <v>500</v>
      </c>
      <c r="P13" s="179">
        <v>500</v>
      </c>
      <c r="Q13" s="179" t="s">
        <v>890</v>
      </c>
      <c r="R13" s="2"/>
    </row>
    <row r="14" spans="1:20" ht="151.80000000000001">
      <c r="A14" s="115" t="s">
        <v>1063</v>
      </c>
      <c r="B14" s="115" t="s">
        <v>1064</v>
      </c>
      <c r="C14" s="113" t="s">
        <v>214</v>
      </c>
      <c r="D14" s="115" t="s">
        <v>1065</v>
      </c>
      <c r="E14" s="175">
        <v>54</v>
      </c>
      <c r="F14" s="175">
        <v>1</v>
      </c>
      <c r="G14" s="113" t="s">
        <v>1066</v>
      </c>
      <c r="H14" s="414"/>
      <c r="I14" s="177"/>
      <c r="J14" s="177"/>
      <c r="K14" s="178" t="s">
        <v>1067</v>
      </c>
      <c r="L14" s="113">
        <v>2017</v>
      </c>
      <c r="M14" s="113">
        <v>0.183</v>
      </c>
      <c r="N14" s="113">
        <v>0.28899999999999998</v>
      </c>
      <c r="O14" s="89">
        <v>500</v>
      </c>
      <c r="P14" s="179">
        <v>166.67</v>
      </c>
      <c r="Q14" s="179" t="s">
        <v>1054</v>
      </c>
    </row>
    <row r="15" spans="1:20" s="156" customFormat="1" ht="96.6">
      <c r="A15" s="85" t="s">
        <v>1441</v>
      </c>
      <c r="B15" s="85" t="s">
        <v>1442</v>
      </c>
      <c r="C15" s="85" t="s">
        <v>1414</v>
      </c>
      <c r="D15" s="85" t="s">
        <v>1443</v>
      </c>
      <c r="E15" s="85" t="s">
        <v>1444</v>
      </c>
      <c r="F15" s="85" t="s">
        <v>1445</v>
      </c>
      <c r="G15" s="85" t="s">
        <v>1446</v>
      </c>
      <c r="H15" s="85" t="s">
        <v>1447</v>
      </c>
      <c r="I15" s="85"/>
      <c r="J15" s="85" t="s">
        <v>1448</v>
      </c>
      <c r="K15" s="85" t="s">
        <v>1449</v>
      </c>
      <c r="L15" s="85">
        <v>2017</v>
      </c>
      <c r="M15" s="85" t="s">
        <v>478</v>
      </c>
      <c r="N15" s="85">
        <v>0.77400000000000002</v>
      </c>
      <c r="O15" s="85">
        <v>500</v>
      </c>
      <c r="P15" s="85">
        <v>250</v>
      </c>
      <c r="Q15" s="85" t="s">
        <v>1450</v>
      </c>
      <c r="R15" s="1"/>
      <c r="S15" s="1"/>
      <c r="T15" s="1"/>
    </row>
    <row r="16" spans="1:20" s="156" customFormat="1" ht="124.2">
      <c r="A16" s="85" t="s">
        <v>1451</v>
      </c>
      <c r="B16" s="85" t="s">
        <v>1452</v>
      </c>
      <c r="C16" s="85" t="s">
        <v>1414</v>
      </c>
      <c r="D16" s="85" t="s">
        <v>1453</v>
      </c>
      <c r="E16" s="85">
        <v>16</v>
      </c>
      <c r="F16" s="85">
        <v>6</v>
      </c>
      <c r="G16" s="85" t="s">
        <v>1454</v>
      </c>
      <c r="H16" s="85" t="s">
        <v>1455</v>
      </c>
      <c r="I16" s="85"/>
      <c r="J16" s="85">
        <v>409071500002</v>
      </c>
      <c r="K16" s="85" t="s">
        <v>1456</v>
      </c>
      <c r="L16" s="85">
        <v>2017</v>
      </c>
      <c r="M16" s="85" t="s">
        <v>478</v>
      </c>
      <c r="N16" s="85">
        <v>1096</v>
      </c>
      <c r="O16" s="85">
        <v>500</v>
      </c>
      <c r="P16" s="85">
        <v>166.66</v>
      </c>
      <c r="Q16" s="85" t="s">
        <v>1457</v>
      </c>
      <c r="R16" s="1"/>
      <c r="S16" s="1"/>
      <c r="T16" s="1"/>
    </row>
    <row r="17" spans="1:20" s="156" customFormat="1" ht="124.2">
      <c r="A17" s="85" t="s">
        <v>1458</v>
      </c>
      <c r="B17" s="85" t="s">
        <v>1459</v>
      </c>
      <c r="C17" s="85" t="s">
        <v>1414</v>
      </c>
      <c r="D17" s="85" t="s">
        <v>1453</v>
      </c>
      <c r="E17" s="85">
        <v>16</v>
      </c>
      <c r="F17" s="85">
        <v>6</v>
      </c>
      <c r="G17" s="85" t="s">
        <v>1454</v>
      </c>
      <c r="H17" s="85" t="s">
        <v>1455</v>
      </c>
      <c r="I17" s="85"/>
      <c r="J17" s="85">
        <v>409071500011</v>
      </c>
      <c r="K17" s="85" t="s">
        <v>1460</v>
      </c>
      <c r="L17" s="85">
        <v>2017</v>
      </c>
      <c r="M17" s="85" t="s">
        <v>478</v>
      </c>
      <c r="N17" s="85">
        <v>1096</v>
      </c>
      <c r="O17" s="85">
        <v>500</v>
      </c>
      <c r="P17" s="85">
        <v>166.66</v>
      </c>
      <c r="Q17" s="85" t="s">
        <v>1457</v>
      </c>
      <c r="R17" s="1"/>
      <c r="S17" s="1"/>
      <c r="T17" s="1"/>
    </row>
    <row r="18" spans="1:20" s="156" customFormat="1" ht="82.8">
      <c r="A18" s="85" t="s">
        <v>1461</v>
      </c>
      <c r="B18" s="85" t="s">
        <v>1462</v>
      </c>
      <c r="C18" s="85" t="s">
        <v>1414</v>
      </c>
      <c r="D18" s="85" t="s">
        <v>1463</v>
      </c>
      <c r="E18" s="85">
        <v>12</v>
      </c>
      <c r="F18" s="85">
        <v>2</v>
      </c>
      <c r="G18" s="85" t="s">
        <v>1464</v>
      </c>
      <c r="H18" s="85" t="s">
        <v>1465</v>
      </c>
      <c r="I18" s="85"/>
      <c r="J18" s="85">
        <v>395506500005</v>
      </c>
      <c r="K18" s="85" t="s">
        <v>1466</v>
      </c>
      <c r="L18" s="85">
        <v>2017</v>
      </c>
      <c r="M18" s="85" t="s">
        <v>684</v>
      </c>
      <c r="N18" s="85">
        <v>1374</v>
      </c>
      <c r="O18" s="85">
        <v>500</v>
      </c>
      <c r="P18" s="85">
        <v>250</v>
      </c>
      <c r="Q18" s="85" t="s">
        <v>1457</v>
      </c>
      <c r="R18" s="1"/>
      <c r="S18" s="1"/>
      <c r="T18" s="1"/>
    </row>
    <row r="19" spans="1:20" s="156" customFormat="1" ht="124.2">
      <c r="A19" s="85" t="s">
        <v>1467</v>
      </c>
      <c r="B19" s="85" t="s">
        <v>1468</v>
      </c>
      <c r="C19" s="85" t="s">
        <v>1414</v>
      </c>
      <c r="D19" s="85" t="s">
        <v>1469</v>
      </c>
      <c r="E19" s="85">
        <v>68</v>
      </c>
      <c r="F19" s="85">
        <v>3</v>
      </c>
      <c r="G19" s="85" t="s">
        <v>1470</v>
      </c>
      <c r="H19" s="85" t="s">
        <v>1471</v>
      </c>
      <c r="I19" s="85"/>
      <c r="J19" s="85" t="s">
        <v>1472</v>
      </c>
      <c r="K19" s="85" t="s">
        <v>1473</v>
      </c>
      <c r="L19" s="85">
        <v>2017</v>
      </c>
      <c r="M19" s="85" t="s">
        <v>1474</v>
      </c>
      <c r="N19" s="85" t="s">
        <v>1475</v>
      </c>
      <c r="O19" s="85">
        <v>500</v>
      </c>
      <c r="P19" s="85">
        <v>100</v>
      </c>
      <c r="Q19" s="85" t="s">
        <v>1476</v>
      </c>
      <c r="R19" s="1"/>
      <c r="S19" s="1"/>
      <c r="T19" s="1"/>
    </row>
    <row r="20" spans="1:20" s="156" customFormat="1" ht="124.2">
      <c r="A20" s="85" t="s">
        <v>1477</v>
      </c>
      <c r="B20" s="85" t="s">
        <v>1478</v>
      </c>
      <c r="C20" s="85" t="s">
        <v>1414</v>
      </c>
      <c r="D20" s="85" t="s">
        <v>1469</v>
      </c>
      <c r="E20" s="85">
        <v>68</v>
      </c>
      <c r="F20" s="85">
        <v>1</v>
      </c>
      <c r="G20" s="85" t="s">
        <v>1470</v>
      </c>
      <c r="H20" s="85" t="s">
        <v>1479</v>
      </c>
      <c r="I20" s="85"/>
      <c r="J20" s="85" t="s">
        <v>1480</v>
      </c>
      <c r="K20" s="85" t="s">
        <v>1481</v>
      </c>
      <c r="L20" s="85">
        <v>2017</v>
      </c>
      <c r="M20" s="85" t="s">
        <v>1474</v>
      </c>
      <c r="N20" s="85" t="s">
        <v>1475</v>
      </c>
      <c r="O20" s="85">
        <v>500</v>
      </c>
      <c r="P20" s="85">
        <v>55.5</v>
      </c>
      <c r="Q20" s="85" t="s">
        <v>1476</v>
      </c>
      <c r="R20" s="1"/>
      <c r="S20" s="1"/>
      <c r="T20" s="1"/>
    </row>
    <row r="21" spans="1:20" s="156" customFormat="1" ht="110.4">
      <c r="A21" s="85" t="s">
        <v>1482</v>
      </c>
      <c r="B21" s="85" t="s">
        <v>1442</v>
      </c>
      <c r="C21" s="85" t="s">
        <v>1414</v>
      </c>
      <c r="D21" s="85" t="s">
        <v>1443</v>
      </c>
      <c r="E21" s="85">
        <v>18</v>
      </c>
      <c r="F21" s="85">
        <v>4</v>
      </c>
      <c r="G21" s="85" t="s">
        <v>1446</v>
      </c>
      <c r="H21" s="85" t="s">
        <v>1447</v>
      </c>
      <c r="I21" s="85"/>
      <c r="J21" s="85" t="s">
        <v>1448</v>
      </c>
      <c r="K21" s="85" t="s">
        <v>1449</v>
      </c>
      <c r="L21" s="85">
        <v>2017</v>
      </c>
      <c r="M21" s="85" t="s">
        <v>684</v>
      </c>
      <c r="N21" s="85">
        <v>0.77400000000000002</v>
      </c>
      <c r="O21" s="85">
        <v>500</v>
      </c>
      <c r="P21" s="85">
        <f>O21/2</f>
        <v>250</v>
      </c>
      <c r="Q21" s="85" t="s">
        <v>1483</v>
      </c>
      <c r="R21" s="1"/>
      <c r="S21" s="1"/>
      <c r="T21" s="1"/>
    </row>
    <row r="22" spans="1:20" s="156" customFormat="1" ht="96.6">
      <c r="A22" s="85" t="s">
        <v>1484</v>
      </c>
      <c r="B22" s="85" t="s">
        <v>1485</v>
      </c>
      <c r="C22" s="85" t="s">
        <v>1414</v>
      </c>
      <c r="D22" s="85" t="s">
        <v>1486</v>
      </c>
      <c r="E22" s="85" t="s">
        <v>1487</v>
      </c>
      <c r="F22" s="85" t="s">
        <v>1488</v>
      </c>
      <c r="G22" s="85" t="s">
        <v>1489</v>
      </c>
      <c r="H22" s="85" t="s">
        <v>1490</v>
      </c>
      <c r="I22" s="85"/>
      <c r="J22" s="85" t="s">
        <v>1491</v>
      </c>
      <c r="K22" s="85" t="s">
        <v>1492</v>
      </c>
      <c r="L22" s="85">
        <v>2017</v>
      </c>
      <c r="M22" s="85" t="s">
        <v>684</v>
      </c>
      <c r="N22" s="85">
        <v>0.34200000000000003</v>
      </c>
      <c r="O22" s="85">
        <v>500</v>
      </c>
      <c r="P22" s="85">
        <v>125</v>
      </c>
      <c r="Q22" s="85" t="s">
        <v>1493</v>
      </c>
      <c r="R22" s="1"/>
      <c r="S22" s="1"/>
      <c r="T22" s="1"/>
    </row>
    <row r="23" spans="1:20" s="156" customFormat="1" ht="96.6">
      <c r="A23" s="85" t="s">
        <v>471</v>
      </c>
      <c r="B23" s="85" t="s">
        <v>1494</v>
      </c>
      <c r="C23" s="85" t="s">
        <v>1414</v>
      </c>
      <c r="D23" s="85" t="s">
        <v>473</v>
      </c>
      <c r="E23" s="85">
        <v>54</v>
      </c>
      <c r="F23" s="85">
        <v>2</v>
      </c>
      <c r="G23" s="85" t="s">
        <v>474</v>
      </c>
      <c r="H23" s="85" t="s">
        <v>475</v>
      </c>
      <c r="I23" s="85"/>
      <c r="J23" s="85" t="s">
        <v>476</v>
      </c>
      <c r="K23" s="85" t="s">
        <v>477</v>
      </c>
      <c r="L23" s="85">
        <v>2017</v>
      </c>
      <c r="M23" s="85" t="s">
        <v>478</v>
      </c>
      <c r="N23" s="85" t="s">
        <v>479</v>
      </c>
      <c r="O23" s="85">
        <v>500</v>
      </c>
      <c r="P23" s="85">
        <f>O23/5</f>
        <v>100</v>
      </c>
      <c r="Q23" s="85" t="s">
        <v>1399</v>
      </c>
      <c r="R23" s="1"/>
      <c r="S23" s="1"/>
      <c r="T23" s="1"/>
    </row>
    <row r="24" spans="1:20" s="156" customFormat="1" ht="110.4">
      <c r="A24" s="85" t="s">
        <v>1495</v>
      </c>
      <c r="B24" s="85" t="s">
        <v>1496</v>
      </c>
      <c r="C24" s="85" t="s">
        <v>1414</v>
      </c>
      <c r="D24" s="85" t="s">
        <v>1497</v>
      </c>
      <c r="E24" s="85">
        <v>68</v>
      </c>
      <c r="F24" s="85">
        <v>2</v>
      </c>
      <c r="G24" s="85" t="s">
        <v>1498</v>
      </c>
      <c r="H24" s="85" t="s">
        <v>1499</v>
      </c>
      <c r="I24" s="85"/>
      <c r="J24" s="85" t="s">
        <v>1500</v>
      </c>
      <c r="K24" s="85" t="s">
        <v>1501</v>
      </c>
      <c r="L24" s="85">
        <v>2017</v>
      </c>
      <c r="M24" s="85" t="s">
        <v>1502</v>
      </c>
      <c r="N24" s="85">
        <v>1232</v>
      </c>
      <c r="O24" s="85">
        <v>500</v>
      </c>
      <c r="P24" s="85">
        <v>83.33</v>
      </c>
      <c r="Q24" s="85" t="s">
        <v>1503</v>
      </c>
      <c r="R24" s="1"/>
      <c r="S24" s="1"/>
      <c r="T24" s="1"/>
    </row>
    <row r="25" spans="1:20" s="156" customFormat="1" ht="124.2">
      <c r="A25" s="85" t="s">
        <v>1504</v>
      </c>
      <c r="B25" s="85" t="s">
        <v>1505</v>
      </c>
      <c r="C25" s="85" t="s">
        <v>1414</v>
      </c>
      <c r="D25" s="85" t="s">
        <v>1497</v>
      </c>
      <c r="E25" s="85">
        <v>68</v>
      </c>
      <c r="F25" s="85">
        <v>1</v>
      </c>
      <c r="G25" s="85" t="s">
        <v>1498</v>
      </c>
      <c r="H25" s="85" t="s">
        <v>1506</v>
      </c>
      <c r="I25" s="85"/>
      <c r="J25" s="85" t="s">
        <v>1507</v>
      </c>
      <c r="K25" s="85" t="s">
        <v>1508</v>
      </c>
      <c r="L25" s="85">
        <v>2017</v>
      </c>
      <c r="M25" s="85" t="s">
        <v>1502</v>
      </c>
      <c r="N25" s="85">
        <v>1232</v>
      </c>
      <c r="O25" s="85">
        <v>500</v>
      </c>
      <c r="P25" s="85">
        <v>62.5</v>
      </c>
      <c r="Q25" s="85" t="s">
        <v>1503</v>
      </c>
      <c r="R25" s="1"/>
      <c r="S25" s="1"/>
      <c r="T25" s="1"/>
    </row>
    <row r="26" spans="1:20" s="156" customFormat="1" ht="124.2">
      <c r="A26" s="85" t="s">
        <v>1495</v>
      </c>
      <c r="B26" s="85" t="s">
        <v>1509</v>
      </c>
      <c r="C26" s="85" t="s">
        <v>1414</v>
      </c>
      <c r="D26" s="85" t="s">
        <v>1510</v>
      </c>
      <c r="E26" s="85">
        <v>1</v>
      </c>
      <c r="F26" s="85">
        <v>2</v>
      </c>
      <c r="G26" s="85" t="s">
        <v>1511</v>
      </c>
      <c r="H26" s="85" t="s">
        <v>1512</v>
      </c>
      <c r="I26" s="85" t="s">
        <v>1513</v>
      </c>
      <c r="J26" s="85"/>
      <c r="K26" s="85" t="s">
        <v>1501</v>
      </c>
      <c r="L26" s="85">
        <v>2017</v>
      </c>
      <c r="M26" s="85"/>
      <c r="N26" s="85">
        <v>1.24</v>
      </c>
      <c r="O26" s="85">
        <v>500</v>
      </c>
      <c r="P26" s="85">
        <v>83.33</v>
      </c>
      <c r="Q26" s="85" t="s">
        <v>1514</v>
      </c>
      <c r="R26" s="1"/>
      <c r="S26" s="1"/>
      <c r="T26" s="1"/>
    </row>
    <row r="27" spans="1:20" s="156" customFormat="1" ht="165.6">
      <c r="A27" s="85" t="s">
        <v>1515</v>
      </c>
      <c r="B27" s="85" t="s">
        <v>1516</v>
      </c>
      <c r="C27" s="85" t="s">
        <v>1414</v>
      </c>
      <c r="D27" s="85" t="s">
        <v>1510</v>
      </c>
      <c r="E27" s="85">
        <v>1</v>
      </c>
      <c r="F27" s="85">
        <v>3</v>
      </c>
      <c r="G27" s="85" t="s">
        <v>1511</v>
      </c>
      <c r="H27" s="85" t="s">
        <v>1517</v>
      </c>
      <c r="I27" s="85" t="s">
        <v>1517</v>
      </c>
      <c r="J27" s="85"/>
      <c r="K27" s="85" t="s">
        <v>1473</v>
      </c>
      <c r="L27" s="85">
        <v>2017</v>
      </c>
      <c r="M27" s="85"/>
      <c r="N27" s="85">
        <v>1.24</v>
      </c>
      <c r="O27" s="85">
        <v>500</v>
      </c>
      <c r="P27" s="85">
        <f>O27/5</f>
        <v>100</v>
      </c>
      <c r="Q27" s="85" t="s">
        <v>1514</v>
      </c>
      <c r="R27" s="1"/>
      <c r="S27" s="1"/>
      <c r="T27" s="1"/>
    </row>
    <row r="28" spans="1:20" s="156" customFormat="1" ht="69">
      <c r="A28" s="85" t="s">
        <v>1518</v>
      </c>
      <c r="B28" s="85" t="s">
        <v>1519</v>
      </c>
      <c r="C28" s="85" t="s">
        <v>1414</v>
      </c>
      <c r="D28" s="85" t="s">
        <v>1510</v>
      </c>
      <c r="E28" s="85">
        <v>1</v>
      </c>
      <c r="F28" s="85">
        <v>9</v>
      </c>
      <c r="G28" s="85" t="s">
        <v>1511</v>
      </c>
      <c r="H28" s="85" t="s">
        <v>1520</v>
      </c>
      <c r="I28" s="85" t="s">
        <v>1520</v>
      </c>
      <c r="J28" s="85">
        <v>416748800037</v>
      </c>
      <c r="K28" s="85" t="s">
        <v>1521</v>
      </c>
      <c r="L28" s="85">
        <v>2017</v>
      </c>
      <c r="M28" s="85"/>
      <c r="N28" s="85">
        <v>1.24</v>
      </c>
      <c r="O28" s="85">
        <v>500</v>
      </c>
      <c r="P28" s="85">
        <f>O28/1</f>
        <v>500</v>
      </c>
      <c r="Q28" s="85" t="s">
        <v>1514</v>
      </c>
      <c r="R28" s="1"/>
      <c r="S28" s="1"/>
      <c r="T28" s="1"/>
    </row>
    <row r="29" spans="1:20" s="156" customFormat="1" ht="385.8">
      <c r="A29" s="85" t="s">
        <v>1522</v>
      </c>
      <c r="B29" s="85" t="s">
        <v>1523</v>
      </c>
      <c r="C29" s="85" t="s">
        <v>1433</v>
      </c>
      <c r="D29" s="85" t="s">
        <v>1524</v>
      </c>
      <c r="E29" s="85">
        <v>22</v>
      </c>
      <c r="F29" s="85">
        <v>4</v>
      </c>
      <c r="G29" s="85" t="s">
        <v>1525</v>
      </c>
      <c r="H29" s="85" t="s">
        <v>1526</v>
      </c>
      <c r="I29" s="85"/>
      <c r="J29" s="85" t="s">
        <v>1527</v>
      </c>
      <c r="K29" s="85" t="s">
        <v>1528</v>
      </c>
      <c r="L29" s="85">
        <v>2017</v>
      </c>
      <c r="M29" s="85" t="s">
        <v>478</v>
      </c>
      <c r="N29" s="85">
        <v>0.40400000000000003</v>
      </c>
      <c r="O29" s="85">
        <v>500</v>
      </c>
      <c r="P29" s="85">
        <v>26.32</v>
      </c>
      <c r="Q29" s="85" t="s">
        <v>1529</v>
      </c>
      <c r="R29" s="1"/>
      <c r="S29" s="1"/>
      <c r="T29" s="1"/>
    </row>
    <row r="30" spans="1:20" s="156" customFormat="1" ht="295.8">
      <c r="A30" s="85" t="s">
        <v>1530</v>
      </c>
      <c r="B30" s="85" t="s">
        <v>1531</v>
      </c>
      <c r="C30" s="85" t="s">
        <v>1414</v>
      </c>
      <c r="D30" s="85" t="s">
        <v>1497</v>
      </c>
      <c r="E30" s="85">
        <v>68</v>
      </c>
      <c r="F30" s="85">
        <v>8</v>
      </c>
      <c r="G30" s="85" t="s">
        <v>1532</v>
      </c>
      <c r="H30" s="85" t="s">
        <v>1533</v>
      </c>
      <c r="I30" s="85"/>
      <c r="J30" s="85" t="s">
        <v>1534</v>
      </c>
      <c r="K30" s="85" t="s">
        <v>1535</v>
      </c>
      <c r="L30" s="85">
        <v>2017</v>
      </c>
      <c r="M30" s="85" t="s">
        <v>1536</v>
      </c>
      <c r="N30" s="85" t="s">
        <v>1537</v>
      </c>
      <c r="O30" s="85">
        <v>500</v>
      </c>
      <c r="P30" s="85">
        <v>250</v>
      </c>
      <c r="Q30" s="85" t="s">
        <v>1538</v>
      </c>
      <c r="R30" s="1"/>
      <c r="S30" s="1"/>
      <c r="T30" s="1"/>
    </row>
    <row r="31" spans="1:20" s="156" customFormat="1" ht="91.8">
      <c r="A31" s="85" t="s">
        <v>1539</v>
      </c>
      <c r="B31" s="85" t="s">
        <v>1540</v>
      </c>
      <c r="C31" s="85" t="s">
        <v>1414</v>
      </c>
      <c r="D31" s="85" t="s">
        <v>1497</v>
      </c>
      <c r="E31" s="85">
        <v>68</v>
      </c>
      <c r="F31" s="85">
        <v>9</v>
      </c>
      <c r="G31" s="85" t="s">
        <v>1532</v>
      </c>
      <c r="H31" s="85" t="s">
        <v>1541</v>
      </c>
      <c r="I31" s="85"/>
      <c r="J31" s="85" t="s">
        <v>1542</v>
      </c>
      <c r="K31" s="85" t="s">
        <v>1543</v>
      </c>
      <c r="L31" s="85">
        <v>2017</v>
      </c>
      <c r="M31" s="85" t="s">
        <v>1536</v>
      </c>
      <c r="N31" s="85" t="s">
        <v>1537</v>
      </c>
      <c r="O31" s="85">
        <v>500</v>
      </c>
      <c r="P31" s="85">
        <v>250</v>
      </c>
      <c r="Q31" s="85" t="s">
        <v>1538</v>
      </c>
      <c r="R31" s="1"/>
      <c r="S31" s="1"/>
      <c r="T31" s="1"/>
    </row>
    <row r="32" spans="1:20" s="156" customFormat="1" ht="179.4">
      <c r="A32" s="115" t="s">
        <v>3791</v>
      </c>
      <c r="B32" s="115" t="s">
        <v>3792</v>
      </c>
      <c r="C32" s="184" t="s">
        <v>3786</v>
      </c>
      <c r="D32" s="115" t="s">
        <v>3793</v>
      </c>
      <c r="E32" s="175">
        <v>12</v>
      </c>
      <c r="F32" s="175">
        <v>3</v>
      </c>
      <c r="G32" s="113" t="s">
        <v>3794</v>
      </c>
      <c r="H32" s="176" t="s">
        <v>3795</v>
      </c>
      <c r="I32" s="176" t="s">
        <v>3796</v>
      </c>
      <c r="J32" s="177" t="s">
        <v>3797</v>
      </c>
      <c r="K32" s="178" t="s">
        <v>3798</v>
      </c>
      <c r="L32" s="113">
        <v>2017</v>
      </c>
      <c r="M32" s="113" t="s">
        <v>684</v>
      </c>
      <c r="N32" s="113">
        <v>1.3740000000000001</v>
      </c>
      <c r="O32" s="89">
        <v>500</v>
      </c>
      <c r="P32" s="179">
        <v>125</v>
      </c>
      <c r="Q32" s="538" t="s">
        <v>3753</v>
      </c>
      <c r="R32" s="1"/>
      <c r="S32" s="1"/>
      <c r="T32" s="1"/>
    </row>
    <row r="33" spans="1:20" s="156" customFormat="1" ht="82.8">
      <c r="A33" s="115" t="s">
        <v>3799</v>
      </c>
      <c r="B33" s="115" t="s">
        <v>3800</v>
      </c>
      <c r="C33" s="113" t="s">
        <v>3786</v>
      </c>
      <c r="D33" s="115" t="s">
        <v>3801</v>
      </c>
      <c r="E33" s="113">
        <v>20</v>
      </c>
      <c r="F33" s="113">
        <v>3</v>
      </c>
      <c r="G33" s="113" t="s">
        <v>3802</v>
      </c>
      <c r="H33" s="181" t="s">
        <v>3803</v>
      </c>
      <c r="I33" s="115"/>
      <c r="J33" s="115" t="s">
        <v>3804</v>
      </c>
      <c r="K33" s="122" t="s">
        <v>3805</v>
      </c>
      <c r="L33" s="113">
        <v>2017</v>
      </c>
      <c r="M33" s="113" t="s">
        <v>478</v>
      </c>
      <c r="N33" s="113">
        <v>0.42199999999999999</v>
      </c>
      <c r="O33" s="182">
        <v>500</v>
      </c>
      <c r="P33" s="179">
        <v>500</v>
      </c>
      <c r="Q33" s="538" t="s">
        <v>3753</v>
      </c>
      <c r="R33" s="1"/>
      <c r="S33" s="1"/>
      <c r="T33" s="1"/>
    </row>
    <row r="34" spans="1:20" s="156" customFormat="1" ht="110.4">
      <c r="A34" s="115" t="s">
        <v>3806</v>
      </c>
      <c r="B34" s="113" t="s">
        <v>3807</v>
      </c>
      <c r="C34" s="113" t="s">
        <v>3786</v>
      </c>
      <c r="D34" s="113" t="s">
        <v>3808</v>
      </c>
      <c r="E34" s="113">
        <v>17</v>
      </c>
      <c r="F34" s="113">
        <v>4</v>
      </c>
      <c r="G34" s="113" t="s">
        <v>3809</v>
      </c>
      <c r="H34" s="181" t="s">
        <v>3810</v>
      </c>
      <c r="I34" s="115" t="s">
        <v>3811</v>
      </c>
      <c r="J34" s="115" t="s">
        <v>3812</v>
      </c>
      <c r="K34" s="122" t="s">
        <v>3813</v>
      </c>
      <c r="L34" s="113">
        <v>2017</v>
      </c>
      <c r="M34" s="113" t="s">
        <v>478</v>
      </c>
      <c r="N34" s="113">
        <v>0.59499999999999997</v>
      </c>
      <c r="O34" s="89">
        <v>500</v>
      </c>
      <c r="P34" s="179">
        <v>250</v>
      </c>
      <c r="Q34" s="179" t="s">
        <v>3753</v>
      </c>
      <c r="R34" s="1"/>
      <c r="S34" s="1"/>
      <c r="T34" s="1"/>
    </row>
    <row r="35" spans="1:20" s="156" customFormat="1" ht="72">
      <c r="A35" s="115" t="s">
        <v>3791</v>
      </c>
      <c r="B35" s="115" t="s">
        <v>3814</v>
      </c>
      <c r="C35" s="113" t="s">
        <v>3786</v>
      </c>
      <c r="D35" s="115" t="s">
        <v>3815</v>
      </c>
      <c r="E35" s="175">
        <v>12</v>
      </c>
      <c r="F35" s="175">
        <v>3</v>
      </c>
      <c r="G35" s="113" t="s">
        <v>1464</v>
      </c>
      <c r="H35" s="176" t="s">
        <v>3816</v>
      </c>
      <c r="I35" s="176" t="s">
        <v>3817</v>
      </c>
      <c r="J35" s="177" t="s">
        <v>3797</v>
      </c>
      <c r="K35" s="178" t="s">
        <v>3818</v>
      </c>
      <c r="L35" s="113">
        <v>2017</v>
      </c>
      <c r="M35" s="113" t="s">
        <v>684</v>
      </c>
      <c r="N35" s="113">
        <v>1.3740000000000001</v>
      </c>
      <c r="O35" s="89">
        <v>500</v>
      </c>
      <c r="P35" s="179">
        <f>500/4</f>
        <v>125</v>
      </c>
      <c r="Q35" s="179" t="s">
        <v>3767</v>
      </c>
      <c r="R35" s="1"/>
      <c r="S35" s="1"/>
      <c r="T35" s="1"/>
    </row>
    <row r="36" spans="1:20" s="156" customFormat="1" ht="72">
      <c r="A36" s="246" t="s">
        <v>3791</v>
      </c>
      <c r="B36" s="246" t="s">
        <v>3792</v>
      </c>
      <c r="C36" s="278" t="s">
        <v>3786</v>
      </c>
      <c r="D36" s="246" t="s">
        <v>3815</v>
      </c>
      <c r="E36" s="439">
        <v>12</v>
      </c>
      <c r="F36" s="439">
        <v>3</v>
      </c>
      <c r="G36" s="278" t="s">
        <v>3794</v>
      </c>
      <c r="H36" s="453" t="s">
        <v>3795</v>
      </c>
      <c r="I36" s="453" t="s">
        <v>3796</v>
      </c>
      <c r="J36" s="242" t="s">
        <v>3819</v>
      </c>
      <c r="K36" s="539" t="s">
        <v>3820</v>
      </c>
      <c r="L36" s="278">
        <v>2017</v>
      </c>
      <c r="M36" s="278" t="s">
        <v>684</v>
      </c>
      <c r="N36" s="278">
        <v>1.3740000000000001</v>
      </c>
      <c r="O36" s="248">
        <v>500</v>
      </c>
      <c r="P36" s="280">
        <v>125</v>
      </c>
      <c r="Q36" s="538" t="s">
        <v>3754</v>
      </c>
      <c r="R36" s="1"/>
      <c r="S36" s="1"/>
      <c r="T36" s="1"/>
    </row>
    <row r="37" spans="1:20" s="156" customFormat="1" ht="82.8">
      <c r="A37" s="246" t="s">
        <v>3821</v>
      </c>
      <c r="B37" s="246" t="s">
        <v>3822</v>
      </c>
      <c r="C37" s="278" t="s">
        <v>3786</v>
      </c>
      <c r="D37" s="246" t="s">
        <v>3823</v>
      </c>
      <c r="E37" s="439">
        <v>16</v>
      </c>
      <c r="F37" s="539" t="s">
        <v>3824</v>
      </c>
      <c r="G37" s="278" t="s">
        <v>3825</v>
      </c>
      <c r="H37" s="453" t="s">
        <v>3826</v>
      </c>
      <c r="I37" s="242" t="s">
        <v>3827</v>
      </c>
      <c r="J37" s="540" t="s">
        <v>3828</v>
      </c>
      <c r="K37" s="539" t="s">
        <v>3829</v>
      </c>
      <c r="L37" s="278">
        <v>2017</v>
      </c>
      <c r="M37" s="278" t="s">
        <v>1536</v>
      </c>
      <c r="N37" s="278">
        <v>0.622</v>
      </c>
      <c r="O37" s="248">
        <v>500</v>
      </c>
      <c r="P37" s="280">
        <v>500</v>
      </c>
      <c r="Q37" s="538" t="s">
        <v>3768</v>
      </c>
      <c r="R37" s="1"/>
      <c r="S37" s="1"/>
      <c r="T37" s="1"/>
    </row>
    <row r="38" spans="1:20" s="156" customFormat="1" ht="72">
      <c r="A38" s="246" t="s">
        <v>3791</v>
      </c>
      <c r="B38" s="246" t="s">
        <v>3814</v>
      </c>
      <c r="C38" s="278" t="s">
        <v>3786</v>
      </c>
      <c r="D38" s="246" t="s">
        <v>3815</v>
      </c>
      <c r="E38" s="278">
        <v>12</v>
      </c>
      <c r="F38" s="278">
        <v>3</v>
      </c>
      <c r="G38" s="278" t="s">
        <v>1464</v>
      </c>
      <c r="H38" s="247" t="s">
        <v>3816</v>
      </c>
      <c r="I38" s="247" t="s">
        <v>3817</v>
      </c>
      <c r="J38" s="246" t="s">
        <v>3797</v>
      </c>
      <c r="K38" s="437" t="s">
        <v>3818</v>
      </c>
      <c r="L38" s="278">
        <v>2017</v>
      </c>
      <c r="M38" s="278" t="s">
        <v>684</v>
      </c>
      <c r="N38" s="278">
        <v>1.3740000000000001</v>
      </c>
      <c r="O38" s="248">
        <v>500</v>
      </c>
      <c r="P38" s="280">
        <f>500/4</f>
        <v>125</v>
      </c>
      <c r="Q38" s="538" t="s">
        <v>3769</v>
      </c>
      <c r="R38" s="1"/>
      <c r="S38" s="1"/>
      <c r="T38" s="1"/>
    </row>
    <row r="39" spans="1:20">
      <c r="A39" s="63" t="s">
        <v>2</v>
      </c>
      <c r="O39" s="3"/>
      <c r="P39" s="58">
        <f>SUM(P11:P38)</f>
        <v>5398.47</v>
      </c>
    </row>
    <row r="41" spans="1:20" ht="15" customHeight="1">
      <c r="A41" s="683" t="s">
        <v>12</v>
      </c>
      <c r="B41" s="683"/>
      <c r="C41" s="683"/>
      <c r="D41" s="683"/>
      <c r="E41" s="683"/>
      <c r="F41" s="683"/>
      <c r="G41" s="683"/>
      <c r="H41" s="683"/>
      <c r="I41" s="683"/>
      <c r="J41" s="683"/>
      <c r="K41" s="683"/>
      <c r="L41" s="683"/>
      <c r="M41" s="683"/>
      <c r="N41" s="683"/>
      <c r="O41" s="683"/>
      <c r="P41" s="683"/>
    </row>
  </sheetData>
  <mergeCells count="7">
    <mergeCell ref="A41:P41"/>
    <mergeCell ref="A2:P2"/>
    <mergeCell ref="A4:P4"/>
    <mergeCell ref="A5:P5"/>
    <mergeCell ref="A6:P6"/>
    <mergeCell ref="A7:P7"/>
    <mergeCell ref="A8:P8"/>
  </mergeCells>
  <hyperlinks>
    <hyperlink ref="H13" r:id="rId1" display="https://www.tandfonline.com/action/doSearch?AllField=vrinceanu&amp;SeriesKey=gpch20"/>
    <hyperlink ref="A15" r:id="rId2" display="http://apps.webofknowledge.com/full_record.do?product=WOS&amp;search_mode=GeneralSearch&amp;qid=48&amp;SID=F3FlIvWkg2sXGSPqoRC&amp;page=1&amp;doc=1"/>
    <hyperlink ref="H19" r:id="rId3"/>
    <hyperlink ref="H20" r:id="rId4"/>
    <hyperlink ref="H21" r:id="rId5"/>
    <hyperlink ref="H22" r:id="rId6"/>
    <hyperlink ref="H23" r:id="rId7"/>
    <hyperlink ref="H25" r:id="rId8"/>
    <hyperlink ref="I26" r:id="rId9"/>
    <hyperlink ref="I27" r:id="rId10"/>
    <hyperlink ref="H27" r:id="rId11"/>
    <hyperlink ref="I28" r:id="rId12"/>
    <hyperlink ref="H30" r:id="rId13"/>
    <hyperlink ref="H31" r:id="rId14"/>
    <hyperlink ref="C32" r:id="rId15" display="FING@"/>
    <hyperlink ref="I32" r:id="rId16"/>
    <hyperlink ref="H33" r:id="rId17"/>
    <hyperlink ref="H34" r:id="rId18"/>
    <hyperlink ref="H32" r:id="rId19"/>
    <hyperlink ref="H36" r:id="rId20"/>
    <hyperlink ref="I36" r:id="rId21"/>
    <hyperlink ref="H37" r:id="rId22"/>
    <hyperlink ref="H38" r:id="rId23"/>
    <hyperlink ref="I38" r:id="rId24"/>
  </hyperlinks>
  <pageMargins left="0.511811023622047" right="0.31496062992126" top="0" bottom="0" header="0" footer="0"/>
  <pageSetup paperSize="9" orientation="landscape" horizontalDpi="200" verticalDpi="200" r:id="rId25"/>
</worksheet>
</file>

<file path=xl/worksheets/sheet4.xml><?xml version="1.0" encoding="utf-8"?>
<worksheet xmlns="http://schemas.openxmlformats.org/spreadsheetml/2006/main" xmlns:r="http://schemas.openxmlformats.org/officeDocument/2006/relationships">
  <dimension ref="A2:R44"/>
  <sheetViews>
    <sheetView topLeftCell="A22" zoomScale="70" zoomScaleNormal="70" workbookViewId="0">
      <selection activeCell="N42" sqref="N42"/>
    </sheetView>
  </sheetViews>
  <sheetFormatPr defaultRowHeight="14.4"/>
  <cols>
    <col min="1" max="1" width="23.6640625" style="2" customWidth="1"/>
    <col min="2" max="2" width="11.88671875" style="7" customWidth="1"/>
    <col min="3" max="3" width="8.109375" style="1" customWidth="1"/>
    <col min="4" max="4" width="13.109375" style="1" customWidth="1"/>
    <col min="5" max="5" width="6.44140625" style="1" customWidth="1"/>
    <col min="6" max="6" width="5.88671875" style="1" customWidth="1"/>
    <col min="7" max="7" width="10" style="1" customWidth="1"/>
    <col min="8" max="11" width="9.109375" style="1" customWidth="1"/>
    <col min="12" max="12" width="8.109375" style="1" customWidth="1"/>
    <col min="13" max="13" width="10.109375" customWidth="1"/>
    <col min="14" max="14" width="11.5546875" bestFit="1" customWidth="1"/>
    <col min="15" max="15" width="20.88671875" customWidth="1"/>
    <col min="18" max="18" width="40" customWidth="1"/>
  </cols>
  <sheetData>
    <row r="2" spans="1:18" s="22" customFormat="1" ht="33.75" customHeight="1">
      <c r="A2" s="694" t="s">
        <v>168</v>
      </c>
      <c r="B2" s="695"/>
      <c r="C2" s="695"/>
      <c r="D2" s="695"/>
      <c r="E2" s="695"/>
      <c r="F2" s="695"/>
      <c r="G2" s="695"/>
      <c r="H2" s="695"/>
      <c r="I2" s="695"/>
      <c r="J2" s="695"/>
      <c r="K2" s="695"/>
      <c r="L2" s="695"/>
      <c r="M2" s="695"/>
      <c r="N2" s="695"/>
    </row>
    <row r="3" spans="1:18" s="4" customFormat="1" ht="18" customHeight="1">
      <c r="A3" s="11"/>
      <c r="B3" s="11"/>
      <c r="C3" s="11"/>
      <c r="D3" s="11"/>
      <c r="E3" s="11"/>
      <c r="F3" s="11"/>
      <c r="G3" s="11"/>
      <c r="H3" s="3"/>
      <c r="I3" s="3"/>
      <c r="J3" s="3"/>
      <c r="K3" s="3"/>
      <c r="L3" s="3"/>
    </row>
    <row r="4" spans="1:18" s="4" customFormat="1" ht="15.75" customHeight="1">
      <c r="A4" s="696" t="s">
        <v>169</v>
      </c>
      <c r="B4" s="696"/>
      <c r="C4" s="696"/>
      <c r="D4" s="696"/>
      <c r="E4" s="696"/>
      <c r="F4" s="696"/>
      <c r="G4" s="696"/>
      <c r="H4" s="697"/>
      <c r="I4" s="697"/>
      <c r="J4" s="697"/>
      <c r="K4" s="697"/>
      <c r="L4" s="697"/>
      <c r="M4" s="697"/>
      <c r="N4" s="697"/>
    </row>
    <row r="5" spans="1:18" s="4" customFormat="1" ht="13.5" customHeight="1">
      <c r="A5" s="698" t="s">
        <v>56</v>
      </c>
      <c r="B5" s="698"/>
      <c r="C5" s="698"/>
      <c r="D5" s="698"/>
      <c r="E5" s="698"/>
      <c r="F5" s="698"/>
      <c r="G5" s="698"/>
      <c r="H5" s="698"/>
      <c r="I5" s="698"/>
      <c r="J5" s="698"/>
      <c r="K5" s="698"/>
      <c r="L5" s="698"/>
      <c r="M5" s="697"/>
      <c r="N5" s="697"/>
    </row>
    <row r="6" spans="1:18" s="4" customFormat="1">
      <c r="A6" s="696" t="s">
        <v>27</v>
      </c>
      <c r="B6" s="696"/>
      <c r="C6" s="696"/>
      <c r="D6" s="696"/>
      <c r="E6" s="696"/>
      <c r="F6" s="696"/>
      <c r="G6" s="696"/>
      <c r="H6" s="696"/>
      <c r="I6" s="696"/>
      <c r="J6" s="696"/>
      <c r="K6" s="696"/>
      <c r="L6" s="697"/>
      <c r="M6" s="697"/>
      <c r="N6" s="697"/>
    </row>
    <row r="7" spans="1:18" s="4" customFormat="1" ht="15" customHeight="1">
      <c r="A7" s="689" t="s">
        <v>55</v>
      </c>
      <c r="B7" s="690"/>
      <c r="C7" s="690"/>
      <c r="D7" s="690"/>
      <c r="E7" s="690"/>
      <c r="F7" s="690"/>
      <c r="G7" s="690"/>
      <c r="H7" s="690"/>
      <c r="I7" s="690"/>
      <c r="J7" s="690"/>
      <c r="K7" s="690"/>
      <c r="L7" s="690"/>
      <c r="M7" s="690"/>
      <c r="N7" s="691"/>
      <c r="O7" s="3"/>
      <c r="P7" s="3"/>
      <c r="Q7" s="3"/>
      <c r="R7" s="3"/>
    </row>
    <row r="8" spans="1:18" s="4" customFormat="1" ht="57" customHeight="1">
      <c r="A8" s="688" t="s">
        <v>66</v>
      </c>
      <c r="B8" s="688"/>
      <c r="C8" s="688"/>
      <c r="D8" s="688"/>
      <c r="E8" s="688"/>
      <c r="F8" s="688"/>
      <c r="G8" s="688"/>
      <c r="H8" s="688"/>
      <c r="I8" s="688"/>
      <c r="J8" s="688"/>
      <c r="K8" s="688"/>
      <c r="L8" s="688"/>
      <c r="M8" s="688"/>
      <c r="N8" s="688"/>
    </row>
    <row r="9" spans="1:18" s="4" customFormat="1">
      <c r="A9" s="10"/>
      <c r="B9" s="10"/>
      <c r="C9" s="10"/>
      <c r="D9" s="10"/>
      <c r="E9" s="10"/>
      <c r="F9" s="10"/>
      <c r="G9" s="10"/>
      <c r="H9" s="10"/>
      <c r="I9" s="10"/>
      <c r="J9" s="10"/>
      <c r="K9" s="10"/>
      <c r="L9" s="10"/>
    </row>
    <row r="10" spans="1:18" s="4" customFormat="1" ht="55.2">
      <c r="A10" s="47" t="s">
        <v>0</v>
      </c>
      <c r="B10" s="47" t="s">
        <v>53</v>
      </c>
      <c r="C10" s="47" t="s">
        <v>60</v>
      </c>
      <c r="D10" s="56" t="s">
        <v>5</v>
      </c>
      <c r="E10" s="56" t="s">
        <v>58</v>
      </c>
      <c r="F10" s="56" t="s">
        <v>59</v>
      </c>
      <c r="G10" s="47" t="s">
        <v>57</v>
      </c>
      <c r="H10" s="48" t="s">
        <v>14</v>
      </c>
      <c r="I10" s="56" t="s">
        <v>11</v>
      </c>
      <c r="J10" s="119" t="s">
        <v>207</v>
      </c>
      <c r="K10" s="56" t="s">
        <v>15</v>
      </c>
      <c r="L10" s="56" t="s">
        <v>16</v>
      </c>
      <c r="M10" s="47" t="s">
        <v>54</v>
      </c>
      <c r="N10" s="47" t="s">
        <v>7</v>
      </c>
      <c r="O10" s="84" t="s">
        <v>202</v>
      </c>
    </row>
    <row r="11" spans="1:18" s="4" customFormat="1" ht="345">
      <c r="A11" s="115" t="s">
        <v>228</v>
      </c>
      <c r="B11" s="183" t="s">
        <v>229</v>
      </c>
      <c r="C11" s="113" t="s">
        <v>214</v>
      </c>
      <c r="D11" s="113" t="s">
        <v>230</v>
      </c>
      <c r="E11" s="113">
        <v>15</v>
      </c>
      <c r="F11" s="113">
        <v>3</v>
      </c>
      <c r="G11" s="113" t="s">
        <v>231</v>
      </c>
      <c r="H11" s="115" t="s">
        <v>232</v>
      </c>
      <c r="I11" s="128"/>
      <c r="J11" s="128" t="s">
        <v>1350</v>
      </c>
      <c r="K11" s="122" t="s">
        <v>233</v>
      </c>
      <c r="L11" s="113">
        <v>2017</v>
      </c>
      <c r="M11" s="197">
        <v>200</v>
      </c>
      <c r="N11" s="198">
        <v>50</v>
      </c>
      <c r="O11" s="179" t="s">
        <v>226</v>
      </c>
    </row>
    <row r="12" spans="1:18" s="4" customFormat="1" ht="345">
      <c r="A12" s="115" t="s">
        <v>358</v>
      </c>
      <c r="B12" s="115" t="s">
        <v>359</v>
      </c>
      <c r="C12" s="113" t="s">
        <v>214</v>
      </c>
      <c r="D12" s="116" t="s">
        <v>360</v>
      </c>
      <c r="E12" s="113">
        <v>15</v>
      </c>
      <c r="F12" s="113">
        <v>3</v>
      </c>
      <c r="G12" s="113" t="s">
        <v>361</v>
      </c>
      <c r="H12" s="115" t="s">
        <v>232</v>
      </c>
      <c r="I12" s="128"/>
      <c r="J12" s="357" t="s">
        <v>1350</v>
      </c>
      <c r="K12" s="199" t="s">
        <v>233</v>
      </c>
      <c r="L12" s="192">
        <v>2017</v>
      </c>
      <c r="M12" s="200">
        <v>200</v>
      </c>
      <c r="N12" s="179">
        <v>50</v>
      </c>
      <c r="O12" s="179" t="s">
        <v>356</v>
      </c>
    </row>
    <row r="13" spans="1:18" s="4" customFormat="1" ht="409.6">
      <c r="A13" s="115" t="s">
        <v>228</v>
      </c>
      <c r="B13" s="183" t="s">
        <v>229</v>
      </c>
      <c r="C13" s="113" t="s">
        <v>214</v>
      </c>
      <c r="D13" s="113" t="s">
        <v>230</v>
      </c>
      <c r="E13" s="113">
        <v>15</v>
      </c>
      <c r="F13" s="113">
        <v>3</v>
      </c>
      <c r="G13" s="113" t="s">
        <v>231</v>
      </c>
      <c r="H13" s="115" t="s">
        <v>232</v>
      </c>
      <c r="I13" s="128"/>
      <c r="J13" s="358" t="s">
        <v>1350</v>
      </c>
      <c r="K13" s="122" t="s">
        <v>233</v>
      </c>
      <c r="L13" s="113">
        <v>2017</v>
      </c>
      <c r="M13" s="197">
        <v>200</v>
      </c>
      <c r="N13" s="198">
        <v>50</v>
      </c>
      <c r="O13" s="179" t="s">
        <v>618</v>
      </c>
    </row>
    <row r="14" spans="1:18" s="4" customFormat="1" ht="409.6">
      <c r="A14" s="185" t="s">
        <v>689</v>
      </c>
      <c r="B14" s="186" t="s">
        <v>690</v>
      </c>
      <c r="C14" s="187" t="s">
        <v>214</v>
      </c>
      <c r="D14" s="186" t="s">
        <v>360</v>
      </c>
      <c r="E14" s="415">
        <v>15</v>
      </c>
      <c r="F14" s="415">
        <v>4</v>
      </c>
      <c r="G14" s="188" t="s">
        <v>691</v>
      </c>
      <c r="H14" s="193" t="s">
        <v>692</v>
      </c>
      <c r="I14" s="373"/>
      <c r="J14" s="130" t="s">
        <v>1351</v>
      </c>
      <c r="K14" s="201" t="s">
        <v>693</v>
      </c>
      <c r="L14" s="202">
        <v>2017</v>
      </c>
      <c r="M14" s="179">
        <v>200</v>
      </c>
      <c r="N14" s="203">
        <v>66.67</v>
      </c>
      <c r="O14" s="179" t="s">
        <v>619</v>
      </c>
    </row>
    <row r="15" spans="1:18" s="4" customFormat="1" ht="358.8">
      <c r="A15" s="189" t="s">
        <v>776</v>
      </c>
      <c r="B15" s="190" t="s">
        <v>777</v>
      </c>
      <c r="C15" s="191" t="s">
        <v>778</v>
      </c>
      <c r="D15" s="191" t="s">
        <v>779</v>
      </c>
      <c r="E15" s="416" t="s">
        <v>780</v>
      </c>
      <c r="F15" s="416">
        <v>4</v>
      </c>
      <c r="G15" s="417" t="s">
        <v>781</v>
      </c>
      <c r="H15" s="418" t="s">
        <v>782</v>
      </c>
      <c r="I15" s="419"/>
      <c r="J15" s="359" t="s">
        <v>1351</v>
      </c>
      <c r="K15" s="204" t="s">
        <v>693</v>
      </c>
      <c r="L15" s="191">
        <v>2017</v>
      </c>
      <c r="M15" s="205">
        <v>200</v>
      </c>
      <c r="N15" s="206">
        <v>66</v>
      </c>
      <c r="O15" s="179" t="s">
        <v>621</v>
      </c>
    </row>
    <row r="16" spans="1:18" s="4" customFormat="1" ht="124.2">
      <c r="A16" s="115" t="s">
        <v>899</v>
      </c>
      <c r="B16" s="115" t="s">
        <v>900</v>
      </c>
      <c r="C16" s="116" t="s">
        <v>901</v>
      </c>
      <c r="D16" s="115" t="s">
        <v>902</v>
      </c>
      <c r="E16" s="192">
        <v>8</v>
      </c>
      <c r="F16" s="192">
        <v>11</v>
      </c>
      <c r="G16" s="115" t="s">
        <v>903</v>
      </c>
      <c r="H16" s="115" t="s">
        <v>904</v>
      </c>
      <c r="I16" s="115" t="s">
        <v>905</v>
      </c>
      <c r="J16" s="115" t="s">
        <v>906</v>
      </c>
      <c r="K16" s="115" t="s">
        <v>907</v>
      </c>
      <c r="L16" s="207">
        <v>2017</v>
      </c>
      <c r="M16" s="208">
        <v>200</v>
      </c>
      <c r="N16" s="209">
        <v>100</v>
      </c>
      <c r="O16" s="179" t="s">
        <v>881</v>
      </c>
    </row>
    <row r="17" spans="1:15" s="4" customFormat="1" ht="82.8">
      <c r="A17" s="115" t="s">
        <v>908</v>
      </c>
      <c r="B17" s="193" t="s">
        <v>909</v>
      </c>
      <c r="C17" s="116" t="s">
        <v>901</v>
      </c>
      <c r="D17" s="115" t="s">
        <v>910</v>
      </c>
      <c r="E17" s="192">
        <v>6</v>
      </c>
      <c r="F17" s="192">
        <v>4</v>
      </c>
      <c r="G17" s="113" t="s">
        <v>911</v>
      </c>
      <c r="H17" s="115" t="s">
        <v>912</v>
      </c>
      <c r="I17" s="115" t="s">
        <v>913</v>
      </c>
      <c r="J17" s="115" t="s">
        <v>914</v>
      </c>
      <c r="K17" s="122" t="s">
        <v>915</v>
      </c>
      <c r="L17" s="207">
        <v>2017</v>
      </c>
      <c r="M17" s="210">
        <v>200</v>
      </c>
      <c r="N17" s="209">
        <v>100</v>
      </c>
      <c r="O17" s="179" t="s">
        <v>881</v>
      </c>
    </row>
    <row r="18" spans="1:15" s="4" customFormat="1" ht="409.6">
      <c r="A18" s="183" t="s">
        <v>916</v>
      </c>
      <c r="B18" s="183" t="s">
        <v>917</v>
      </c>
      <c r="C18" s="192" t="s">
        <v>214</v>
      </c>
      <c r="D18" s="192" t="s">
        <v>918</v>
      </c>
      <c r="E18" s="192">
        <v>14</v>
      </c>
      <c r="F18" s="192">
        <v>1</v>
      </c>
      <c r="G18" s="194" t="s">
        <v>919</v>
      </c>
      <c r="H18" s="115" t="s">
        <v>920</v>
      </c>
      <c r="I18" s="115" t="s">
        <v>921</v>
      </c>
      <c r="J18" s="115" t="s">
        <v>922</v>
      </c>
      <c r="K18" s="199" t="s">
        <v>923</v>
      </c>
      <c r="L18" s="192">
        <v>2017</v>
      </c>
      <c r="M18" s="208">
        <v>200</v>
      </c>
      <c r="N18" s="209">
        <v>25</v>
      </c>
      <c r="O18" s="179" t="s">
        <v>883</v>
      </c>
    </row>
    <row r="19" spans="1:15" s="4" customFormat="1" ht="409.6">
      <c r="A19" s="186" t="s">
        <v>924</v>
      </c>
      <c r="B19" s="186" t="s">
        <v>925</v>
      </c>
      <c r="C19" s="195" t="s">
        <v>214</v>
      </c>
      <c r="D19" s="195" t="s">
        <v>926</v>
      </c>
      <c r="E19" s="195">
        <v>14</v>
      </c>
      <c r="F19" s="195">
        <v>1</v>
      </c>
      <c r="G19" s="195" t="s">
        <v>927</v>
      </c>
      <c r="H19" s="196" t="s">
        <v>928</v>
      </c>
      <c r="I19" s="195" t="s">
        <v>929</v>
      </c>
      <c r="J19" s="195"/>
      <c r="K19" s="211" t="s">
        <v>930</v>
      </c>
      <c r="L19" s="195">
        <v>2017</v>
      </c>
      <c r="M19" s="212">
        <v>200</v>
      </c>
      <c r="N19" s="213">
        <v>25</v>
      </c>
      <c r="O19" s="179" t="s">
        <v>890</v>
      </c>
    </row>
    <row r="20" spans="1:15" s="4" customFormat="1" ht="79.2">
      <c r="A20" s="445" t="s">
        <v>1544</v>
      </c>
      <c r="B20" s="445" t="s">
        <v>1545</v>
      </c>
      <c r="C20" s="445" t="s">
        <v>1414</v>
      </c>
      <c r="D20" s="445" t="s">
        <v>910</v>
      </c>
      <c r="E20" s="445">
        <v>6</v>
      </c>
      <c r="F20" s="445">
        <v>2</v>
      </c>
      <c r="G20" s="445" t="s">
        <v>1546</v>
      </c>
      <c r="H20" s="445" t="s">
        <v>1547</v>
      </c>
      <c r="I20" s="445" t="s">
        <v>1548</v>
      </c>
      <c r="J20" s="445" t="s">
        <v>1549</v>
      </c>
      <c r="K20" s="445" t="s">
        <v>1550</v>
      </c>
      <c r="L20" s="445">
        <v>2017</v>
      </c>
      <c r="M20" s="445">
        <v>200</v>
      </c>
      <c r="N20" s="445">
        <v>100</v>
      </c>
      <c r="O20" s="445" t="s">
        <v>1551</v>
      </c>
    </row>
    <row r="21" spans="1:15" s="4" customFormat="1" ht="132">
      <c r="A21" s="445" t="s">
        <v>1552</v>
      </c>
      <c r="B21" s="445" t="s">
        <v>1553</v>
      </c>
      <c r="C21" s="445" t="s">
        <v>1414</v>
      </c>
      <c r="D21" s="445" t="s">
        <v>1554</v>
      </c>
      <c r="E21" s="445">
        <v>18</v>
      </c>
      <c r="F21" s="445">
        <v>1</v>
      </c>
      <c r="G21" s="445" t="s">
        <v>1555</v>
      </c>
      <c r="H21" s="445" t="s">
        <v>1556</v>
      </c>
      <c r="I21" s="445"/>
      <c r="J21" s="445">
        <v>417405000021</v>
      </c>
      <c r="K21" s="445" t="s">
        <v>1557</v>
      </c>
      <c r="L21" s="445">
        <v>2017</v>
      </c>
      <c r="M21" s="445">
        <v>200</v>
      </c>
      <c r="N21" s="445">
        <v>66.66</v>
      </c>
      <c r="O21" s="445" t="s">
        <v>1558</v>
      </c>
    </row>
    <row r="22" spans="1:15" s="4" customFormat="1" ht="132">
      <c r="A22" s="445" t="s">
        <v>1559</v>
      </c>
      <c r="B22" s="445" t="s">
        <v>1560</v>
      </c>
      <c r="C22" s="445" t="s">
        <v>1414</v>
      </c>
      <c r="D22" s="445" t="s">
        <v>1554</v>
      </c>
      <c r="E22" s="445">
        <v>18</v>
      </c>
      <c r="F22" s="445">
        <v>1</v>
      </c>
      <c r="G22" s="445" t="s">
        <v>1555</v>
      </c>
      <c r="H22" s="445" t="s">
        <v>1556</v>
      </c>
      <c r="I22" s="445"/>
      <c r="J22" s="445">
        <v>417405000027</v>
      </c>
      <c r="K22" s="445" t="s">
        <v>1561</v>
      </c>
      <c r="L22" s="445">
        <v>2017</v>
      </c>
      <c r="M22" s="445">
        <v>200</v>
      </c>
      <c r="N22" s="445">
        <v>100</v>
      </c>
      <c r="O22" s="445" t="s">
        <v>1558</v>
      </c>
    </row>
    <row r="23" spans="1:15" s="4" customFormat="1" ht="132">
      <c r="A23" s="445" t="s">
        <v>1562</v>
      </c>
      <c r="B23" s="445" t="s">
        <v>1563</v>
      </c>
      <c r="C23" s="445" t="s">
        <v>1414</v>
      </c>
      <c r="D23" s="445" t="s">
        <v>1554</v>
      </c>
      <c r="E23" s="445">
        <v>18</v>
      </c>
      <c r="F23" s="445">
        <v>1</v>
      </c>
      <c r="G23" s="445" t="s">
        <v>1555</v>
      </c>
      <c r="H23" s="445" t="s">
        <v>1556</v>
      </c>
      <c r="I23" s="445"/>
      <c r="J23" s="445">
        <v>417405000029</v>
      </c>
      <c r="K23" s="445" t="s">
        <v>1564</v>
      </c>
      <c r="L23" s="445">
        <v>2017</v>
      </c>
      <c r="M23" s="445">
        <v>200</v>
      </c>
      <c r="N23" s="445">
        <v>200</v>
      </c>
      <c r="O23" s="445" t="s">
        <v>1558</v>
      </c>
    </row>
    <row r="24" spans="1:15" s="4" customFormat="1" ht="124.2">
      <c r="A24" s="445" t="s">
        <v>1565</v>
      </c>
      <c r="B24" s="446" t="s">
        <v>1566</v>
      </c>
      <c r="C24" s="400" t="s">
        <v>1414</v>
      </c>
      <c r="D24" s="445" t="s">
        <v>1554</v>
      </c>
      <c r="E24" s="400">
        <v>18</v>
      </c>
      <c r="F24" s="380">
        <v>1</v>
      </c>
      <c r="G24" s="447" t="s">
        <v>1555</v>
      </c>
      <c r="H24" s="378" t="s">
        <v>1556</v>
      </c>
      <c r="I24" s="380"/>
      <c r="J24" s="447">
        <v>417405000034</v>
      </c>
      <c r="K24" s="402" t="s">
        <v>1567</v>
      </c>
      <c r="L24" s="380">
        <v>2017</v>
      </c>
      <c r="M24" s="448">
        <v>200</v>
      </c>
      <c r="N24" s="449">
        <v>100</v>
      </c>
      <c r="O24" s="443" t="s">
        <v>1558</v>
      </c>
    </row>
    <row r="25" spans="1:15" s="4" customFormat="1" ht="79.8">
      <c r="A25" s="450" t="s">
        <v>1568</v>
      </c>
      <c r="B25" s="446" t="s">
        <v>1569</v>
      </c>
      <c r="C25" s="400" t="s">
        <v>1414</v>
      </c>
      <c r="D25" s="447" t="s">
        <v>1570</v>
      </c>
      <c r="E25" s="400">
        <v>56</v>
      </c>
      <c r="F25" s="451">
        <v>1</v>
      </c>
      <c r="G25" s="447" t="s">
        <v>1571</v>
      </c>
      <c r="H25" s="378" t="s">
        <v>1572</v>
      </c>
      <c r="I25" s="380"/>
      <c r="J25" s="447">
        <v>392400100072</v>
      </c>
      <c r="K25" s="402" t="s">
        <v>1573</v>
      </c>
      <c r="L25" s="380">
        <v>2017</v>
      </c>
      <c r="M25" s="448">
        <v>200</v>
      </c>
      <c r="N25" s="449">
        <v>66.66</v>
      </c>
      <c r="O25" s="443" t="s">
        <v>1558</v>
      </c>
    </row>
    <row r="26" spans="1:15" s="4" customFormat="1" ht="211.2">
      <c r="A26" s="443" t="s">
        <v>1568</v>
      </c>
      <c r="B26" s="443" t="s">
        <v>1574</v>
      </c>
      <c r="C26" s="443" t="s">
        <v>1414</v>
      </c>
      <c r="D26" s="443" t="s">
        <v>1570</v>
      </c>
      <c r="E26" s="443">
        <v>56</v>
      </c>
      <c r="F26" s="443" t="s">
        <v>1575</v>
      </c>
      <c r="G26" s="443" t="s">
        <v>1571</v>
      </c>
      <c r="H26" s="443" t="s">
        <v>1576</v>
      </c>
      <c r="I26" s="443"/>
      <c r="J26" s="443" t="s">
        <v>1577</v>
      </c>
      <c r="K26" s="443" t="s">
        <v>1573</v>
      </c>
      <c r="L26" s="443">
        <v>2017</v>
      </c>
      <c r="M26" s="443">
        <v>200</v>
      </c>
      <c r="N26" s="443">
        <v>66.66</v>
      </c>
      <c r="O26" s="443" t="s">
        <v>1578</v>
      </c>
    </row>
    <row r="27" spans="1:15" s="4" customFormat="1" ht="79.2">
      <c r="A27" s="443" t="s">
        <v>1579</v>
      </c>
      <c r="B27" s="443" t="s">
        <v>1580</v>
      </c>
      <c r="C27" s="443" t="s">
        <v>1414</v>
      </c>
      <c r="D27" s="443" t="s">
        <v>1581</v>
      </c>
      <c r="E27" s="443">
        <v>15</v>
      </c>
      <c r="F27" s="443">
        <v>4</v>
      </c>
      <c r="G27" s="443" t="s">
        <v>1582</v>
      </c>
      <c r="H27" s="443" t="s">
        <v>1583</v>
      </c>
      <c r="I27" s="443"/>
      <c r="J27" s="443"/>
      <c r="K27" s="443" t="s">
        <v>1584</v>
      </c>
      <c r="L27" s="443">
        <v>2017</v>
      </c>
      <c r="M27" s="443">
        <v>200</v>
      </c>
      <c r="N27" s="443">
        <v>100</v>
      </c>
      <c r="O27" s="443" t="s">
        <v>1383</v>
      </c>
    </row>
    <row r="28" spans="1:15" s="4" customFormat="1" ht="92.4">
      <c r="A28" s="443" t="s">
        <v>1585</v>
      </c>
      <c r="B28" s="443" t="s">
        <v>1586</v>
      </c>
      <c r="C28" s="443" t="s">
        <v>1414</v>
      </c>
      <c r="D28" s="443" t="s">
        <v>1581</v>
      </c>
      <c r="E28" s="443">
        <v>15</v>
      </c>
      <c r="F28" s="443">
        <v>4</v>
      </c>
      <c r="G28" s="443" t="s">
        <v>1587</v>
      </c>
      <c r="H28" s="443" t="s">
        <v>1588</v>
      </c>
      <c r="I28" s="443"/>
      <c r="J28" s="443"/>
      <c r="K28" s="443" t="s">
        <v>1589</v>
      </c>
      <c r="L28" s="443">
        <v>2017</v>
      </c>
      <c r="M28" s="443">
        <v>200</v>
      </c>
      <c r="N28" s="443">
        <v>100</v>
      </c>
      <c r="O28" s="443" t="s">
        <v>1383</v>
      </c>
    </row>
    <row r="29" spans="1:15" s="4" customFormat="1" ht="184.8">
      <c r="A29" s="443" t="s">
        <v>1590</v>
      </c>
      <c r="B29" s="443" t="s">
        <v>1591</v>
      </c>
      <c r="C29" s="443" t="s">
        <v>1414</v>
      </c>
      <c r="D29" s="443" t="s">
        <v>1592</v>
      </c>
      <c r="E29" s="443">
        <v>12</v>
      </c>
      <c r="F29" s="443">
        <v>2</v>
      </c>
      <c r="G29" s="443" t="s">
        <v>1593</v>
      </c>
      <c r="H29" s="443" t="s">
        <v>1594</v>
      </c>
      <c r="I29" s="443" t="s">
        <v>1595</v>
      </c>
      <c r="J29" s="443"/>
      <c r="K29" s="443" t="s">
        <v>1596</v>
      </c>
      <c r="L29" s="443">
        <v>2017</v>
      </c>
      <c r="M29" s="443">
        <v>200</v>
      </c>
      <c r="N29" s="443">
        <v>50</v>
      </c>
      <c r="O29" s="443" t="s">
        <v>1597</v>
      </c>
    </row>
    <row r="30" spans="1:15" s="4" customFormat="1" ht="290.39999999999998">
      <c r="A30" s="443" t="s">
        <v>1598</v>
      </c>
      <c r="B30" s="443" t="s">
        <v>1599</v>
      </c>
      <c r="C30" s="443" t="s">
        <v>1414</v>
      </c>
      <c r="D30" s="443" t="s">
        <v>926</v>
      </c>
      <c r="E30" s="443">
        <v>13</v>
      </c>
      <c r="F30" s="443">
        <v>12</v>
      </c>
      <c r="G30" s="443" t="s">
        <v>1600</v>
      </c>
      <c r="H30" s="443" t="s">
        <v>928</v>
      </c>
      <c r="I30" s="443" t="s">
        <v>1601</v>
      </c>
      <c r="J30" s="443"/>
      <c r="K30" s="443" t="s">
        <v>930</v>
      </c>
      <c r="L30" s="443">
        <v>2017</v>
      </c>
      <c r="M30" s="443">
        <v>200</v>
      </c>
      <c r="N30" s="443">
        <v>25</v>
      </c>
      <c r="O30" s="443" t="s">
        <v>1597</v>
      </c>
    </row>
    <row r="31" spans="1:15" s="4" customFormat="1" ht="396">
      <c r="A31" s="443" t="s">
        <v>1602</v>
      </c>
      <c r="B31" s="443" t="s">
        <v>1603</v>
      </c>
      <c r="C31" s="443" t="s">
        <v>1414</v>
      </c>
      <c r="D31" s="443" t="s">
        <v>1604</v>
      </c>
      <c r="E31" s="443">
        <v>12</v>
      </c>
      <c r="F31" s="443">
        <v>2</v>
      </c>
      <c r="G31" s="443">
        <v>14761289</v>
      </c>
      <c r="H31" s="443" t="s">
        <v>1605</v>
      </c>
      <c r="I31" s="443" t="s">
        <v>1606</v>
      </c>
      <c r="J31" s="443"/>
      <c r="K31" s="443" t="s">
        <v>1596</v>
      </c>
      <c r="L31" s="443">
        <v>2017</v>
      </c>
      <c r="M31" s="443">
        <v>200</v>
      </c>
      <c r="N31" s="443">
        <v>50</v>
      </c>
      <c r="O31" s="443" t="s">
        <v>1607</v>
      </c>
    </row>
    <row r="32" spans="1:15" s="4" customFormat="1" ht="224.4">
      <c r="A32" s="443" t="s">
        <v>1608</v>
      </c>
      <c r="B32" s="443" t="s">
        <v>1609</v>
      </c>
      <c r="C32" s="443" t="s">
        <v>1414</v>
      </c>
      <c r="D32" s="443" t="s">
        <v>1610</v>
      </c>
      <c r="E32" s="443" t="s">
        <v>1611</v>
      </c>
      <c r="F32" s="443" t="s">
        <v>1612</v>
      </c>
      <c r="G32" s="443" t="s">
        <v>1613</v>
      </c>
      <c r="H32" s="443" t="s">
        <v>1614</v>
      </c>
      <c r="I32" s="443" t="s">
        <v>1615</v>
      </c>
      <c r="J32" s="443" t="s">
        <v>1616</v>
      </c>
      <c r="K32" s="443" t="s">
        <v>1617</v>
      </c>
      <c r="L32" s="443">
        <v>2017</v>
      </c>
      <c r="M32" s="443">
        <v>200</v>
      </c>
      <c r="N32" s="443">
        <v>50</v>
      </c>
      <c r="O32" s="443" t="s">
        <v>1493</v>
      </c>
    </row>
    <row r="33" spans="1:15" s="4" customFormat="1" ht="294">
      <c r="A33" s="443" t="s">
        <v>1618</v>
      </c>
      <c r="B33" s="443" t="s">
        <v>1619</v>
      </c>
      <c r="C33" s="443" t="s">
        <v>1414</v>
      </c>
      <c r="D33" s="443" t="s">
        <v>926</v>
      </c>
      <c r="E33" s="443" t="s">
        <v>1620</v>
      </c>
      <c r="F33" s="443" t="s">
        <v>1621</v>
      </c>
      <c r="G33" s="443" t="s">
        <v>1622</v>
      </c>
      <c r="H33" s="443" t="s">
        <v>928</v>
      </c>
      <c r="I33" s="443" t="s">
        <v>1623</v>
      </c>
      <c r="J33" s="443"/>
      <c r="K33" s="443" t="s">
        <v>1624</v>
      </c>
      <c r="L33" s="443">
        <v>2017</v>
      </c>
      <c r="M33" s="443">
        <v>200</v>
      </c>
      <c r="N33" s="443">
        <v>25</v>
      </c>
      <c r="O33" s="443" t="s">
        <v>1493</v>
      </c>
    </row>
    <row r="34" spans="1:15" s="4" customFormat="1" ht="79.2">
      <c r="A34" s="443" t="s">
        <v>1625</v>
      </c>
      <c r="B34" s="443" t="s">
        <v>1626</v>
      </c>
      <c r="C34" s="443" t="s">
        <v>1414</v>
      </c>
      <c r="D34" s="443" t="s">
        <v>360</v>
      </c>
      <c r="E34" s="443">
        <v>15</v>
      </c>
      <c r="F34" s="443">
        <v>4</v>
      </c>
      <c r="G34" s="443" t="s">
        <v>1627</v>
      </c>
      <c r="H34" s="443" t="s">
        <v>1588</v>
      </c>
      <c r="I34" s="443"/>
      <c r="J34" s="443"/>
      <c r="K34" s="443" t="s">
        <v>1628</v>
      </c>
      <c r="L34" s="443">
        <v>2017</v>
      </c>
      <c r="M34" s="443">
        <v>200</v>
      </c>
      <c r="N34" s="443">
        <v>100</v>
      </c>
      <c r="O34" s="443" t="s">
        <v>1629</v>
      </c>
    </row>
    <row r="35" spans="1:15" s="4" customFormat="1" ht="409.6">
      <c r="A35" s="443" t="s">
        <v>1630</v>
      </c>
      <c r="B35" s="443" t="s">
        <v>1631</v>
      </c>
      <c r="C35" s="443" t="s">
        <v>1414</v>
      </c>
      <c r="D35" s="443" t="s">
        <v>360</v>
      </c>
      <c r="E35" s="443">
        <v>15</v>
      </c>
      <c r="F35" s="443">
        <v>4</v>
      </c>
      <c r="G35" s="443" t="s">
        <v>1627</v>
      </c>
      <c r="H35" s="443" t="s">
        <v>1632</v>
      </c>
      <c r="I35" s="443"/>
      <c r="J35" s="443"/>
      <c r="K35" s="443" t="s">
        <v>1633</v>
      </c>
      <c r="L35" s="443">
        <v>2017</v>
      </c>
      <c r="M35" s="443">
        <v>200</v>
      </c>
      <c r="N35" s="443">
        <v>200</v>
      </c>
      <c r="O35" s="443" t="s">
        <v>1634</v>
      </c>
    </row>
    <row r="36" spans="1:15" s="4" customFormat="1" ht="132">
      <c r="A36" s="443" t="s">
        <v>1565</v>
      </c>
      <c r="B36" s="443" t="s">
        <v>1566</v>
      </c>
      <c r="C36" s="443" t="s">
        <v>1414</v>
      </c>
      <c r="D36" s="443" t="s">
        <v>1554</v>
      </c>
      <c r="E36" s="443">
        <v>18</v>
      </c>
      <c r="F36" s="443">
        <v>1</v>
      </c>
      <c r="G36" s="443" t="s">
        <v>1555</v>
      </c>
      <c r="H36" s="443" t="s">
        <v>1556</v>
      </c>
      <c r="I36" s="443"/>
      <c r="J36" s="443" t="s">
        <v>1635</v>
      </c>
      <c r="K36" s="443" t="s">
        <v>1567</v>
      </c>
      <c r="L36" s="443">
        <v>2017</v>
      </c>
      <c r="M36" s="443">
        <v>200</v>
      </c>
      <c r="N36" s="443">
        <v>100</v>
      </c>
      <c r="O36" s="443" t="s">
        <v>1636</v>
      </c>
    </row>
    <row r="37" spans="1:15" s="4" customFormat="1" ht="144">
      <c r="A37" s="246" t="s">
        <v>899</v>
      </c>
      <c r="B37" s="246" t="s">
        <v>900</v>
      </c>
      <c r="C37" s="306" t="s">
        <v>1150</v>
      </c>
      <c r="D37" s="246" t="s">
        <v>902</v>
      </c>
      <c r="E37" s="241">
        <v>8</v>
      </c>
      <c r="F37" s="241">
        <v>11</v>
      </c>
      <c r="G37" s="246" t="s">
        <v>903</v>
      </c>
      <c r="H37" s="453" t="s">
        <v>904</v>
      </c>
      <c r="I37" s="247" t="s">
        <v>905</v>
      </c>
      <c r="J37" s="241" t="s">
        <v>906</v>
      </c>
      <c r="K37" s="246" t="s">
        <v>907</v>
      </c>
      <c r="L37" s="429">
        <v>2017</v>
      </c>
      <c r="M37" s="541">
        <v>200</v>
      </c>
      <c r="N37" s="542">
        <v>100</v>
      </c>
      <c r="O37" s="538" t="s">
        <v>3755</v>
      </c>
    </row>
    <row r="38" spans="1:15" s="4" customFormat="1" ht="86.4">
      <c r="A38" s="246" t="s">
        <v>908</v>
      </c>
      <c r="B38" s="452" t="s">
        <v>909</v>
      </c>
      <c r="C38" s="306" t="s">
        <v>1150</v>
      </c>
      <c r="D38" s="246" t="s">
        <v>910</v>
      </c>
      <c r="E38" s="241">
        <v>6</v>
      </c>
      <c r="F38" s="241">
        <v>4</v>
      </c>
      <c r="G38" s="278" t="s">
        <v>911</v>
      </c>
      <c r="H38" s="453" t="s">
        <v>912</v>
      </c>
      <c r="I38" s="439" t="s">
        <v>913</v>
      </c>
      <c r="J38" s="241" t="s">
        <v>914</v>
      </c>
      <c r="K38" s="437" t="s">
        <v>915</v>
      </c>
      <c r="L38" s="429">
        <v>2017</v>
      </c>
      <c r="M38" s="543">
        <v>200</v>
      </c>
      <c r="N38" s="542">
        <v>100</v>
      </c>
      <c r="O38" s="538" t="s">
        <v>3755</v>
      </c>
    </row>
    <row r="39" spans="1:15" s="4" customFormat="1" ht="96.6">
      <c r="A39" s="246" t="s">
        <v>1544</v>
      </c>
      <c r="B39" s="246" t="s">
        <v>3830</v>
      </c>
      <c r="C39" s="306" t="s">
        <v>1150</v>
      </c>
      <c r="D39" s="246" t="s">
        <v>910</v>
      </c>
      <c r="E39" s="278">
        <v>6</v>
      </c>
      <c r="F39" s="278">
        <v>2</v>
      </c>
      <c r="G39" s="278" t="s">
        <v>911</v>
      </c>
      <c r="H39" s="247" t="s">
        <v>1547</v>
      </c>
      <c r="I39" s="544" t="s">
        <v>1548</v>
      </c>
      <c r="J39" s="278" t="s">
        <v>1549</v>
      </c>
      <c r="K39" s="437" t="s">
        <v>1550</v>
      </c>
      <c r="L39" s="429">
        <v>2017</v>
      </c>
      <c r="M39" s="448">
        <v>200</v>
      </c>
      <c r="N39" s="545">
        <v>100</v>
      </c>
      <c r="O39" s="538" t="s">
        <v>3755</v>
      </c>
    </row>
    <row r="40" spans="1:15" s="4" customFormat="1" ht="96.6">
      <c r="A40" s="436" t="s">
        <v>3831</v>
      </c>
      <c r="B40" s="436" t="s">
        <v>3832</v>
      </c>
      <c r="C40" s="241" t="s">
        <v>3786</v>
      </c>
      <c r="D40" s="436" t="s">
        <v>3833</v>
      </c>
      <c r="E40" s="241">
        <v>15</v>
      </c>
      <c r="F40" s="241">
        <v>2</v>
      </c>
      <c r="G40" s="241" t="s">
        <v>3834</v>
      </c>
      <c r="H40" s="453" t="s">
        <v>3835</v>
      </c>
      <c r="I40" s="241"/>
      <c r="J40" s="241"/>
      <c r="K40" s="245" t="s">
        <v>3836</v>
      </c>
      <c r="L40" s="241">
        <v>2017</v>
      </c>
      <c r="M40" s="541">
        <v>200</v>
      </c>
      <c r="N40" s="542">
        <f>M40/1</f>
        <v>200</v>
      </c>
      <c r="O40" s="538" t="s">
        <v>3757</v>
      </c>
    </row>
    <row r="41" spans="1:15" s="4" customFormat="1" ht="100.8">
      <c r="A41" s="422" t="s">
        <v>1579</v>
      </c>
      <c r="B41" s="422" t="s">
        <v>1580</v>
      </c>
      <c r="C41" s="546" t="s">
        <v>3786</v>
      </c>
      <c r="D41" s="547" t="s">
        <v>1581</v>
      </c>
      <c r="E41" s="546">
        <v>15</v>
      </c>
      <c r="F41" s="546">
        <v>4</v>
      </c>
      <c r="G41" s="546" t="s">
        <v>361</v>
      </c>
      <c r="H41" s="247" t="s">
        <v>1583</v>
      </c>
      <c r="I41" s="546"/>
      <c r="J41" s="546" t="s">
        <v>261</v>
      </c>
      <c r="K41" s="548" t="s">
        <v>1584</v>
      </c>
      <c r="L41" s="546">
        <v>2017</v>
      </c>
      <c r="M41" s="549">
        <v>200</v>
      </c>
      <c r="N41" s="550">
        <v>100</v>
      </c>
      <c r="O41" s="538" t="s">
        <v>3784</v>
      </c>
    </row>
    <row r="42" spans="1:15">
      <c r="A42" s="64" t="s">
        <v>2</v>
      </c>
      <c r="B42" s="23"/>
      <c r="C42" s="23"/>
      <c r="D42" s="23"/>
      <c r="E42" s="23"/>
      <c r="F42" s="23"/>
      <c r="G42" s="41"/>
      <c r="H42" s="41"/>
      <c r="I42" s="41"/>
      <c r="J42" s="41"/>
      <c r="K42" s="41"/>
      <c r="L42" s="41"/>
      <c r="M42" s="42"/>
      <c r="N42" s="59">
        <f>SUM(N11:N41)</f>
        <v>2632.65</v>
      </c>
    </row>
    <row r="43" spans="1:15">
      <c r="A43" s="10"/>
      <c r="B43" s="10"/>
      <c r="C43" s="10"/>
      <c r="D43" s="10"/>
      <c r="E43" s="10"/>
      <c r="F43" s="10"/>
      <c r="G43" s="10"/>
      <c r="H43" s="10"/>
      <c r="I43" s="10"/>
      <c r="J43" s="10"/>
      <c r="K43" s="10"/>
      <c r="L43" s="10"/>
      <c r="M43" s="4"/>
      <c r="N43" s="4"/>
    </row>
    <row r="44" spans="1:15" ht="15" customHeight="1">
      <c r="A44" s="683" t="s">
        <v>12</v>
      </c>
      <c r="B44" s="683"/>
      <c r="C44" s="683"/>
      <c r="D44" s="683"/>
      <c r="E44" s="683"/>
      <c r="F44" s="683"/>
      <c r="G44" s="683"/>
      <c r="H44" s="683"/>
      <c r="I44" s="683"/>
      <c r="J44" s="683"/>
      <c r="K44" s="683"/>
      <c r="L44" s="683"/>
      <c r="M44" s="683"/>
      <c r="N44" s="683"/>
    </row>
  </sheetData>
  <mergeCells count="7">
    <mergeCell ref="A2:N2"/>
    <mergeCell ref="A44:N44"/>
    <mergeCell ref="A4:N4"/>
    <mergeCell ref="A5:N5"/>
    <mergeCell ref="A6:N6"/>
    <mergeCell ref="A8:N8"/>
    <mergeCell ref="A7:N7"/>
  </mergeCells>
  <phoneticPr fontId="22" type="noConversion"/>
  <hyperlinks>
    <hyperlink ref="H16" r:id="rId1"/>
    <hyperlink ref="I16" r:id="rId2"/>
    <hyperlink ref="H17" r:id="rId3"/>
    <hyperlink ref="J18" display="https://www.scopus.com/record/display.uri?eid=2-s2.0-85014934473&amp;origin=resultslist&amp;sort=plf-f&amp;src=s&amp;st1=coman%2cd&amp;nlo=&amp;nlr=&amp;nls=&amp;sid=14B7D5FB13F3F35B77D24EA09BD3035B.wsnAw8kcdt7IPYLO0V48gA%3a350&amp;sot=b&amp;sdt=cl&amp;cluster=scoafid%2c%2260015877%22%2ct&amp;sl=20&amp;s=A"/>
    <hyperlink ref="I18" r:id="rId4"/>
    <hyperlink ref="H19" r:id="rId5"/>
    <hyperlink ref="J13" r:id="rId6"/>
    <hyperlink ref="H26" r:id="rId7"/>
    <hyperlink ref="H28" r:id="rId8"/>
    <hyperlink ref="H30" r:id="rId9"/>
    <hyperlink ref="H31" r:id="rId10"/>
    <hyperlink ref="H33" r:id="rId11"/>
    <hyperlink ref="H34" r:id="rId12"/>
    <hyperlink ref="H35" r:id="rId13"/>
    <hyperlink ref="H20" r:id="rId14"/>
    <hyperlink ref="H32" r:id="rId15"/>
    <hyperlink ref="H37" r:id="rId16"/>
    <hyperlink ref="I37" r:id="rId17"/>
    <hyperlink ref="H38" r:id="rId18"/>
    <hyperlink ref="H39" r:id="rId19"/>
    <hyperlink ref="H40" r:id="rId20"/>
    <hyperlink ref="H41" r:id="rId21"/>
  </hyperlinks>
  <pageMargins left="0.511811023622047" right="0.31496062992126" top="0.2" bottom="0" header="0" footer="0"/>
  <pageSetup paperSize="9" orientation="landscape" horizontalDpi="200" verticalDpi="200" r:id="rId22"/>
</worksheet>
</file>

<file path=xl/worksheets/sheet5.xml><?xml version="1.0" encoding="utf-8"?>
<worksheet xmlns="http://schemas.openxmlformats.org/spreadsheetml/2006/main" xmlns:r="http://schemas.openxmlformats.org/officeDocument/2006/relationships">
  <dimension ref="A2:O157"/>
  <sheetViews>
    <sheetView topLeftCell="A150" zoomScale="85" zoomScaleNormal="85" workbookViewId="0">
      <selection activeCell="M151" sqref="M151"/>
    </sheetView>
  </sheetViews>
  <sheetFormatPr defaultRowHeight="14.4"/>
  <cols>
    <col min="1" max="1" width="24.88671875" style="2" customWidth="1"/>
    <col min="2" max="3" width="15.5546875" style="7" customWidth="1"/>
    <col min="4" max="4" width="8.33203125" style="1" customWidth="1"/>
    <col min="5" max="5" width="17.44140625" style="1" customWidth="1"/>
    <col min="6" max="6" width="7.88671875" style="1" customWidth="1"/>
    <col min="7" max="7" width="8.44140625" style="1" customWidth="1"/>
    <col min="8" max="8" width="10.44140625" style="16" bestFit="1" customWidth="1"/>
    <col min="9" max="9" width="10.44140625" style="16" customWidth="1"/>
    <col min="10" max="10" width="10" style="1" customWidth="1"/>
    <col min="11" max="11" width="7.88671875" style="1" customWidth="1"/>
    <col min="12" max="12" width="8.88671875" style="1" customWidth="1"/>
    <col min="13" max="13" width="9.109375" style="1" customWidth="1"/>
    <col min="14" max="14" width="20.88671875" customWidth="1"/>
  </cols>
  <sheetData>
    <row r="2" spans="1:15" s="4" customFormat="1" ht="15.6">
      <c r="A2" s="694" t="s">
        <v>170</v>
      </c>
      <c r="B2" s="695"/>
      <c r="C2" s="695"/>
      <c r="D2" s="695"/>
      <c r="E2" s="695"/>
      <c r="F2" s="695"/>
      <c r="G2" s="695"/>
      <c r="H2" s="695"/>
      <c r="I2" s="695"/>
      <c r="J2" s="695"/>
      <c r="K2" s="695"/>
      <c r="L2" s="695"/>
      <c r="M2" s="695"/>
    </row>
    <row r="3" spans="1:15" s="4" customFormat="1" ht="15.6">
      <c r="A3" s="12"/>
      <c r="B3" s="12"/>
      <c r="C3" s="12"/>
      <c r="D3" s="12"/>
      <c r="E3" s="12"/>
      <c r="F3" s="12"/>
      <c r="G3" s="12"/>
      <c r="H3" s="15"/>
      <c r="I3" s="15"/>
      <c r="J3" s="12"/>
      <c r="K3" s="12"/>
      <c r="L3" s="12"/>
      <c r="M3" s="12"/>
    </row>
    <row r="4" spans="1:15" s="4" customFormat="1">
      <c r="A4" s="700" t="s">
        <v>62</v>
      </c>
      <c r="B4" s="701"/>
      <c r="C4" s="701"/>
      <c r="D4" s="701"/>
      <c r="E4" s="701"/>
      <c r="F4" s="701"/>
      <c r="G4" s="701"/>
      <c r="H4" s="701"/>
      <c r="I4" s="701"/>
      <c r="J4" s="701"/>
      <c r="K4" s="701"/>
      <c r="L4" s="701"/>
      <c r="M4" s="702"/>
    </row>
    <row r="5" spans="1:15" s="4" customFormat="1">
      <c r="A5" s="703" t="s">
        <v>171</v>
      </c>
      <c r="B5" s="704"/>
      <c r="C5" s="704"/>
      <c r="D5" s="704"/>
      <c r="E5" s="704"/>
      <c r="F5" s="704"/>
      <c r="G5" s="704"/>
      <c r="H5" s="704"/>
      <c r="I5" s="704"/>
      <c r="J5" s="704"/>
      <c r="K5" s="704"/>
      <c r="L5" s="704"/>
      <c r="M5" s="705"/>
    </row>
    <row r="6" spans="1:15" s="4" customFormat="1">
      <c r="A6" s="689" t="s">
        <v>55</v>
      </c>
      <c r="B6" s="690"/>
      <c r="C6" s="690"/>
      <c r="D6" s="690"/>
      <c r="E6" s="690"/>
      <c r="F6" s="690"/>
      <c r="G6" s="690"/>
      <c r="H6" s="690"/>
      <c r="I6" s="690"/>
      <c r="J6" s="690"/>
      <c r="K6" s="690"/>
      <c r="L6" s="690"/>
      <c r="M6" s="690"/>
    </row>
    <row r="7" spans="1:15" s="4" customFormat="1" ht="56.25" customHeight="1">
      <c r="A7" s="688" t="s">
        <v>212</v>
      </c>
      <c r="B7" s="688"/>
      <c r="C7" s="688"/>
      <c r="D7" s="688"/>
      <c r="E7" s="688"/>
      <c r="F7" s="688"/>
      <c r="G7" s="688"/>
      <c r="H7" s="688"/>
      <c r="I7" s="688"/>
      <c r="J7" s="688"/>
      <c r="K7" s="688"/>
      <c r="L7" s="688"/>
      <c r="M7" s="688"/>
    </row>
    <row r="9" spans="1:15" ht="69">
      <c r="A9" s="47" t="s">
        <v>0</v>
      </c>
      <c r="B9" s="47" t="s">
        <v>63</v>
      </c>
      <c r="C9" s="47" t="s">
        <v>53</v>
      </c>
      <c r="D9" s="56" t="s">
        <v>25</v>
      </c>
      <c r="E9" s="78" t="s">
        <v>64</v>
      </c>
      <c r="F9" s="47" t="s">
        <v>65</v>
      </c>
      <c r="G9" s="56" t="s">
        <v>8</v>
      </c>
      <c r="H9" s="56" t="s">
        <v>11</v>
      </c>
      <c r="I9" s="119" t="s">
        <v>207</v>
      </c>
      <c r="J9" s="56" t="s">
        <v>18</v>
      </c>
      <c r="K9" s="56" t="s">
        <v>16</v>
      </c>
      <c r="L9" s="47" t="s">
        <v>54</v>
      </c>
      <c r="M9" s="47" t="s">
        <v>7</v>
      </c>
      <c r="N9" s="84" t="s">
        <v>202</v>
      </c>
    </row>
    <row r="10" spans="1:15" ht="82.8">
      <c r="A10" s="115" t="s">
        <v>234</v>
      </c>
      <c r="B10" s="115" t="s">
        <v>235</v>
      </c>
      <c r="C10" s="183" t="s">
        <v>236</v>
      </c>
      <c r="D10" s="116" t="s">
        <v>214</v>
      </c>
      <c r="E10" s="115" t="s">
        <v>237</v>
      </c>
      <c r="F10" s="115"/>
      <c r="G10" s="115"/>
      <c r="H10" s="181" t="s">
        <v>238</v>
      </c>
      <c r="I10" s="214" t="s">
        <v>239</v>
      </c>
      <c r="J10" s="115" t="s">
        <v>240</v>
      </c>
      <c r="K10" s="215">
        <v>2017</v>
      </c>
      <c r="L10" s="114">
        <v>100</v>
      </c>
      <c r="M10" s="216">
        <v>33.33</v>
      </c>
      <c r="N10" s="179" t="s">
        <v>226</v>
      </c>
      <c r="O10" s="83"/>
    </row>
    <row r="11" spans="1:15" s="156" customFormat="1" ht="110.4">
      <c r="A11" s="374" t="s">
        <v>257</v>
      </c>
      <c r="B11" s="382" t="s">
        <v>235</v>
      </c>
      <c r="C11" s="374" t="s">
        <v>258</v>
      </c>
      <c r="D11" s="383" t="s">
        <v>214</v>
      </c>
      <c r="E11" s="384" t="s">
        <v>259</v>
      </c>
      <c r="F11" s="377" t="s">
        <v>260</v>
      </c>
      <c r="G11" s="384"/>
      <c r="H11" s="385" t="s">
        <v>1354</v>
      </c>
      <c r="I11" s="385"/>
      <c r="J11" s="382" t="s">
        <v>343</v>
      </c>
      <c r="K11" s="386">
        <v>2017</v>
      </c>
      <c r="L11" s="387">
        <v>100</v>
      </c>
      <c r="M11" s="388">
        <v>50</v>
      </c>
      <c r="N11" s="179" t="s">
        <v>226</v>
      </c>
      <c r="O11" s="83"/>
    </row>
    <row r="12" spans="1:15" ht="82.8">
      <c r="A12" s="115" t="s">
        <v>241</v>
      </c>
      <c r="B12" s="115" t="s">
        <v>235</v>
      </c>
      <c r="C12" s="217" t="s">
        <v>242</v>
      </c>
      <c r="D12" s="116" t="s">
        <v>214</v>
      </c>
      <c r="E12" s="177" t="s">
        <v>243</v>
      </c>
      <c r="F12" s="218" t="s">
        <v>244</v>
      </c>
      <c r="G12" s="177"/>
      <c r="H12" s="214" t="s">
        <v>245</v>
      </c>
      <c r="I12" s="214" t="s">
        <v>246</v>
      </c>
      <c r="J12" s="115" t="s">
        <v>247</v>
      </c>
      <c r="K12" s="215">
        <v>2017</v>
      </c>
      <c r="L12" s="114">
        <v>100</v>
      </c>
      <c r="M12" s="216">
        <v>50</v>
      </c>
      <c r="N12" s="179" t="s">
        <v>226</v>
      </c>
    </row>
    <row r="13" spans="1:15" ht="110.4">
      <c r="A13" s="217" t="s">
        <v>248</v>
      </c>
      <c r="B13" s="115" t="s">
        <v>235</v>
      </c>
      <c r="C13" s="217" t="s">
        <v>249</v>
      </c>
      <c r="D13" s="116" t="s">
        <v>214</v>
      </c>
      <c r="E13" s="219" t="s">
        <v>250</v>
      </c>
      <c r="F13" s="187" t="s">
        <v>251</v>
      </c>
      <c r="G13" s="199" t="s">
        <v>252</v>
      </c>
      <c r="H13" s="184" t="s">
        <v>253</v>
      </c>
      <c r="I13" s="214" t="s">
        <v>1352</v>
      </c>
      <c r="J13" s="115"/>
      <c r="K13" s="215">
        <v>2017</v>
      </c>
      <c r="L13" s="114">
        <v>100</v>
      </c>
      <c r="M13" s="216">
        <v>33.33</v>
      </c>
      <c r="N13" s="179" t="s">
        <v>226</v>
      </c>
    </row>
    <row r="14" spans="1:15" s="156" customFormat="1" ht="165.6">
      <c r="A14" s="389" t="s">
        <v>383</v>
      </c>
      <c r="B14" s="375" t="s">
        <v>235</v>
      </c>
      <c r="C14" s="389" t="s">
        <v>384</v>
      </c>
      <c r="D14" s="390" t="s">
        <v>214</v>
      </c>
      <c r="E14" s="378" t="s">
        <v>259</v>
      </c>
      <c r="F14" s="391" t="s">
        <v>260</v>
      </c>
      <c r="G14" s="392"/>
      <c r="H14" s="394" t="s">
        <v>1355</v>
      </c>
      <c r="I14" s="385"/>
      <c r="J14" s="378" t="s">
        <v>262</v>
      </c>
      <c r="K14" s="390">
        <v>2017</v>
      </c>
      <c r="L14" s="393">
        <v>100</v>
      </c>
      <c r="M14" s="381">
        <v>50</v>
      </c>
      <c r="N14" s="179" t="s">
        <v>356</v>
      </c>
    </row>
    <row r="15" spans="1:15" ht="110.4">
      <c r="A15" s="217" t="s">
        <v>254</v>
      </c>
      <c r="B15" s="115" t="s">
        <v>235</v>
      </c>
      <c r="C15" s="217" t="s">
        <v>249</v>
      </c>
      <c r="D15" s="113" t="s">
        <v>214</v>
      </c>
      <c r="E15" s="219" t="s">
        <v>250</v>
      </c>
      <c r="F15" s="187" t="s">
        <v>251</v>
      </c>
      <c r="G15" s="201" t="s">
        <v>255</v>
      </c>
      <c r="H15" s="187" t="s">
        <v>256</v>
      </c>
      <c r="I15" s="214" t="s">
        <v>1353</v>
      </c>
      <c r="J15" s="115"/>
      <c r="K15" s="113">
        <v>2017</v>
      </c>
      <c r="L15" s="220">
        <v>100</v>
      </c>
      <c r="M15" s="179">
        <v>33.33</v>
      </c>
      <c r="N15" s="179" t="s">
        <v>226</v>
      </c>
    </row>
    <row r="16" spans="1:15" ht="124.2">
      <c r="A16" s="115" t="s">
        <v>362</v>
      </c>
      <c r="B16" s="115" t="s">
        <v>235</v>
      </c>
      <c r="C16" s="115" t="s">
        <v>363</v>
      </c>
      <c r="D16" s="116" t="s">
        <v>214</v>
      </c>
      <c r="E16" s="115" t="s">
        <v>364</v>
      </c>
      <c r="F16" s="115"/>
      <c r="G16" s="115"/>
      <c r="H16" s="181" t="s">
        <v>365</v>
      </c>
      <c r="I16" s="233"/>
      <c r="J16" s="181" t="s">
        <v>366</v>
      </c>
      <c r="K16" s="207">
        <v>2017</v>
      </c>
      <c r="L16" s="114">
        <v>100</v>
      </c>
      <c r="M16" s="117">
        <f>100/3</f>
        <v>33.333333333333336</v>
      </c>
      <c r="N16" s="179" t="s">
        <v>356</v>
      </c>
    </row>
    <row r="17" spans="1:14" ht="82.8">
      <c r="A17" s="115" t="s">
        <v>234</v>
      </c>
      <c r="B17" s="115" t="s">
        <v>235</v>
      </c>
      <c r="C17" s="183" t="s">
        <v>236</v>
      </c>
      <c r="D17" s="116" t="s">
        <v>214</v>
      </c>
      <c r="E17" s="115" t="s">
        <v>237</v>
      </c>
      <c r="F17" s="115"/>
      <c r="G17" s="115"/>
      <c r="H17" s="181" t="s">
        <v>238</v>
      </c>
      <c r="I17" s="214" t="s">
        <v>239</v>
      </c>
      <c r="J17" s="181" t="s">
        <v>240</v>
      </c>
      <c r="K17" s="215">
        <v>2017</v>
      </c>
      <c r="L17" s="114">
        <v>100</v>
      </c>
      <c r="M17" s="216">
        <v>33.33</v>
      </c>
      <c r="N17" s="179" t="s">
        <v>356</v>
      </c>
    </row>
    <row r="18" spans="1:14" ht="82.8">
      <c r="A18" s="221" t="s">
        <v>367</v>
      </c>
      <c r="B18" s="222" t="s">
        <v>235</v>
      </c>
      <c r="C18" s="221" t="s">
        <v>368</v>
      </c>
      <c r="D18" s="223" t="s">
        <v>214</v>
      </c>
      <c r="E18" s="193" t="s">
        <v>237</v>
      </c>
      <c r="F18" s="234"/>
      <c r="G18" s="218"/>
      <c r="H18" s="226" t="s">
        <v>369</v>
      </c>
      <c r="I18" s="230" t="s">
        <v>239</v>
      </c>
      <c r="J18" s="226" t="s">
        <v>240</v>
      </c>
      <c r="K18" s="227">
        <v>2017</v>
      </c>
      <c r="L18" s="228">
        <v>100</v>
      </c>
      <c r="M18" s="229">
        <f>100/2</f>
        <v>50</v>
      </c>
      <c r="N18" s="179" t="s">
        <v>356</v>
      </c>
    </row>
    <row r="19" spans="1:14" ht="82.8">
      <c r="A19" s="115" t="s">
        <v>241</v>
      </c>
      <c r="B19" s="115" t="s">
        <v>235</v>
      </c>
      <c r="C19" s="217" t="s">
        <v>242</v>
      </c>
      <c r="D19" s="116" t="s">
        <v>214</v>
      </c>
      <c r="E19" s="177" t="s">
        <v>243</v>
      </c>
      <c r="F19" s="218" t="s">
        <v>244</v>
      </c>
      <c r="G19" s="177"/>
      <c r="H19" s="214" t="s">
        <v>245</v>
      </c>
      <c r="I19" s="214" t="s">
        <v>246</v>
      </c>
      <c r="J19" s="115" t="s">
        <v>247</v>
      </c>
      <c r="K19" s="215">
        <v>2017</v>
      </c>
      <c r="L19" s="114">
        <v>100</v>
      </c>
      <c r="M19" s="216">
        <v>50</v>
      </c>
      <c r="N19" s="179" t="s">
        <v>356</v>
      </c>
    </row>
    <row r="20" spans="1:14" ht="100.8">
      <c r="A20" s="217" t="s">
        <v>254</v>
      </c>
      <c r="B20" s="217" t="s">
        <v>235</v>
      </c>
      <c r="C20" s="217" t="s">
        <v>370</v>
      </c>
      <c r="D20" s="187" t="s">
        <v>214</v>
      </c>
      <c r="E20" s="187" t="s">
        <v>371</v>
      </c>
      <c r="F20" s="187" t="s">
        <v>372</v>
      </c>
      <c r="G20" s="201" t="s">
        <v>255</v>
      </c>
      <c r="H20" s="184" t="s">
        <v>256</v>
      </c>
      <c r="I20" s="214"/>
      <c r="J20" s="181" t="s">
        <v>373</v>
      </c>
      <c r="K20" s="187">
        <v>2017</v>
      </c>
      <c r="L20" s="89">
        <v>100</v>
      </c>
      <c r="M20" s="179">
        <f>L20/3</f>
        <v>33.333333333333336</v>
      </c>
      <c r="N20" s="179" t="s">
        <v>356</v>
      </c>
    </row>
    <row r="21" spans="1:14" ht="100.8">
      <c r="A21" s="217" t="s">
        <v>374</v>
      </c>
      <c r="B21" s="217" t="s">
        <v>235</v>
      </c>
      <c r="C21" s="217" t="s">
        <v>370</v>
      </c>
      <c r="D21" s="187" t="s">
        <v>214</v>
      </c>
      <c r="E21" s="187" t="s">
        <v>371</v>
      </c>
      <c r="F21" s="187" t="s">
        <v>372</v>
      </c>
      <c r="G21" s="201" t="s">
        <v>252</v>
      </c>
      <c r="H21" s="184" t="s">
        <v>253</v>
      </c>
      <c r="I21" s="214"/>
      <c r="J21" s="181" t="s">
        <v>375</v>
      </c>
      <c r="K21" s="187">
        <v>2017</v>
      </c>
      <c r="L21" s="89">
        <v>100</v>
      </c>
      <c r="M21" s="179">
        <f>L21/3</f>
        <v>33.333333333333336</v>
      </c>
      <c r="N21" s="179" t="s">
        <v>356</v>
      </c>
    </row>
    <row r="22" spans="1:14" s="156" customFormat="1" ht="165.6">
      <c r="A22" s="389" t="s">
        <v>383</v>
      </c>
      <c r="B22" s="375" t="s">
        <v>235</v>
      </c>
      <c r="C22" s="389" t="s">
        <v>384</v>
      </c>
      <c r="D22" s="390" t="s">
        <v>214</v>
      </c>
      <c r="E22" s="378" t="s">
        <v>259</v>
      </c>
      <c r="F22" s="391" t="s">
        <v>260</v>
      </c>
      <c r="G22" s="392"/>
      <c r="H22" s="394" t="s">
        <v>1355</v>
      </c>
      <c r="I22" s="385"/>
      <c r="J22" s="378" t="s">
        <v>262</v>
      </c>
      <c r="K22" s="390">
        <v>2017</v>
      </c>
      <c r="L22" s="393">
        <v>100</v>
      </c>
      <c r="M22" s="381">
        <v>50</v>
      </c>
      <c r="N22" s="179" t="s">
        <v>617</v>
      </c>
    </row>
    <row r="23" spans="1:14" s="156" customFormat="1" ht="110.4">
      <c r="A23" s="374" t="s">
        <v>257</v>
      </c>
      <c r="B23" s="382" t="s">
        <v>235</v>
      </c>
      <c r="C23" s="374" t="s">
        <v>258</v>
      </c>
      <c r="D23" s="383" t="s">
        <v>214</v>
      </c>
      <c r="E23" s="384" t="s">
        <v>259</v>
      </c>
      <c r="F23" s="377" t="s">
        <v>260</v>
      </c>
      <c r="G23" s="384"/>
      <c r="H23" s="385" t="s">
        <v>1354</v>
      </c>
      <c r="I23" s="385"/>
      <c r="J23" s="382" t="s">
        <v>343</v>
      </c>
      <c r="K23" s="386">
        <v>2017</v>
      </c>
      <c r="L23" s="387">
        <v>100</v>
      </c>
      <c r="M23" s="388">
        <v>50</v>
      </c>
      <c r="N23" s="179" t="s">
        <v>618</v>
      </c>
    </row>
    <row r="24" spans="1:14" ht="110.4">
      <c r="A24" s="224" t="s">
        <v>658</v>
      </c>
      <c r="B24" s="224" t="s">
        <v>235</v>
      </c>
      <c r="C24" s="225" t="s">
        <v>659</v>
      </c>
      <c r="D24" s="224" t="s">
        <v>214</v>
      </c>
      <c r="E24" s="224" t="s">
        <v>660</v>
      </c>
      <c r="F24" s="225" t="s">
        <v>661</v>
      </c>
      <c r="G24" s="225" t="s">
        <v>662</v>
      </c>
      <c r="H24" s="225" t="s">
        <v>663</v>
      </c>
      <c r="I24" s="225" t="s">
        <v>664</v>
      </c>
      <c r="J24" s="225">
        <v>2017</v>
      </c>
      <c r="K24" s="225" t="s">
        <v>665</v>
      </c>
      <c r="L24" s="225">
        <v>100</v>
      </c>
      <c r="M24" s="225">
        <v>100</v>
      </c>
      <c r="N24" s="179" t="s">
        <v>618</v>
      </c>
    </row>
    <row r="25" spans="1:14" s="156" customFormat="1" ht="179.4">
      <c r="A25" s="379" t="s">
        <v>760</v>
      </c>
      <c r="B25" s="378" t="s">
        <v>235</v>
      </c>
      <c r="C25" s="375" t="s">
        <v>761</v>
      </c>
      <c r="D25" s="378" t="s">
        <v>214</v>
      </c>
      <c r="E25" s="384" t="s">
        <v>629</v>
      </c>
      <c r="F25" s="395" t="s">
        <v>630</v>
      </c>
      <c r="G25" s="376" t="s">
        <v>762</v>
      </c>
      <c r="H25" s="378" t="s">
        <v>763</v>
      </c>
      <c r="I25" s="380"/>
      <c r="J25" s="396" t="s">
        <v>343</v>
      </c>
      <c r="K25" s="383">
        <v>2017</v>
      </c>
      <c r="L25" s="378">
        <v>100</v>
      </c>
      <c r="M25" s="378">
        <v>33.33</v>
      </c>
      <c r="N25" s="179" t="s">
        <v>620</v>
      </c>
    </row>
    <row r="26" spans="1:14" ht="124.2">
      <c r="A26" s="186" t="s">
        <v>367</v>
      </c>
      <c r="B26" s="115" t="s">
        <v>235</v>
      </c>
      <c r="C26" s="115" t="s">
        <v>738</v>
      </c>
      <c r="D26" s="115" t="s">
        <v>214</v>
      </c>
      <c r="E26" s="115" t="s">
        <v>739</v>
      </c>
      <c r="F26" s="231" t="s">
        <v>260</v>
      </c>
      <c r="G26" s="232" t="s">
        <v>740</v>
      </c>
      <c r="H26" s="186" t="s">
        <v>741</v>
      </c>
      <c r="I26" s="233"/>
      <c r="J26" s="115" t="s">
        <v>240</v>
      </c>
      <c r="K26" s="207">
        <v>2017</v>
      </c>
      <c r="L26" s="115">
        <v>100</v>
      </c>
      <c r="M26" s="115">
        <v>50</v>
      </c>
      <c r="N26" s="179" t="s">
        <v>620</v>
      </c>
    </row>
    <row r="27" spans="1:14" ht="151.80000000000001">
      <c r="A27" s="115" t="s">
        <v>830</v>
      </c>
      <c r="B27" s="115" t="s">
        <v>235</v>
      </c>
      <c r="C27" s="115" t="s">
        <v>831</v>
      </c>
      <c r="D27" s="116" t="s">
        <v>214</v>
      </c>
      <c r="E27" s="115" t="s">
        <v>832</v>
      </c>
      <c r="F27" s="115" t="s">
        <v>833</v>
      </c>
      <c r="G27" s="115" t="s">
        <v>834</v>
      </c>
      <c r="H27" s="115" t="s">
        <v>835</v>
      </c>
      <c r="I27" s="233"/>
      <c r="J27" s="115" t="s">
        <v>836</v>
      </c>
      <c r="K27" s="207">
        <v>2017</v>
      </c>
      <c r="L27" s="114">
        <v>100</v>
      </c>
      <c r="M27" s="115">
        <v>100</v>
      </c>
      <c r="N27" s="179" t="s">
        <v>622</v>
      </c>
    </row>
    <row r="28" spans="1:14" s="156" customFormat="1" ht="317.39999999999998">
      <c r="A28" s="378" t="s">
        <v>958</v>
      </c>
      <c r="B28" s="382" t="s">
        <v>1362</v>
      </c>
      <c r="C28" s="406" t="s">
        <v>959</v>
      </c>
      <c r="D28" s="407" t="s">
        <v>214</v>
      </c>
      <c r="E28" s="407" t="s">
        <v>1363</v>
      </c>
      <c r="F28" s="408" t="s">
        <v>960</v>
      </c>
      <c r="G28" s="409" t="s">
        <v>1364</v>
      </c>
      <c r="H28" s="410" t="s">
        <v>961</v>
      </c>
      <c r="I28" s="403"/>
      <c r="J28" s="411" t="s">
        <v>1365</v>
      </c>
      <c r="K28" s="386">
        <v>2017</v>
      </c>
      <c r="L28" s="387">
        <v>100</v>
      </c>
      <c r="M28" s="378">
        <v>16.66</v>
      </c>
      <c r="N28" s="179" t="s">
        <v>883</v>
      </c>
    </row>
    <row r="29" spans="1:14" s="156" customFormat="1" ht="372.6">
      <c r="A29" s="397" t="s">
        <v>958</v>
      </c>
      <c r="B29" s="375" t="s">
        <v>235</v>
      </c>
      <c r="C29" s="375" t="s">
        <v>976</v>
      </c>
      <c r="D29" s="398" t="s">
        <v>214</v>
      </c>
      <c r="E29" s="375" t="s">
        <v>1356</v>
      </c>
      <c r="F29" s="375" t="s">
        <v>977</v>
      </c>
      <c r="G29" s="398"/>
      <c r="H29" s="399"/>
      <c r="I29" s="399"/>
      <c r="J29" s="375" t="s">
        <v>978</v>
      </c>
      <c r="K29" s="398">
        <v>2017</v>
      </c>
      <c r="L29" s="398">
        <v>100</v>
      </c>
      <c r="M29" s="398">
        <v>20</v>
      </c>
      <c r="N29" s="179" t="s">
        <v>890</v>
      </c>
    </row>
    <row r="30" spans="1:14" s="156" customFormat="1" ht="91.2">
      <c r="A30" s="412" t="s">
        <v>962</v>
      </c>
      <c r="B30" s="382" t="s">
        <v>932</v>
      </c>
      <c r="C30" s="382" t="s">
        <v>1367</v>
      </c>
      <c r="D30" s="383" t="s">
        <v>214</v>
      </c>
      <c r="E30" s="413" t="s">
        <v>964</v>
      </c>
      <c r="F30" s="378" t="s">
        <v>965</v>
      </c>
      <c r="G30" s="378"/>
      <c r="H30" s="412" t="s">
        <v>967</v>
      </c>
      <c r="I30" s="403"/>
      <c r="J30" s="382" t="s">
        <v>343</v>
      </c>
      <c r="K30" s="404">
        <v>2017</v>
      </c>
      <c r="L30" s="387">
        <v>100</v>
      </c>
      <c r="M30" s="378">
        <v>50</v>
      </c>
      <c r="N30" s="179" t="s">
        <v>968</v>
      </c>
    </row>
    <row r="31" spans="1:14" ht="409.6">
      <c r="A31" s="183" t="s">
        <v>940</v>
      </c>
      <c r="B31" s="183" t="s">
        <v>932</v>
      </c>
      <c r="C31" s="183" t="s">
        <v>933</v>
      </c>
      <c r="D31" s="113" t="s">
        <v>214</v>
      </c>
      <c r="E31" s="115" t="s">
        <v>941</v>
      </c>
      <c r="F31" s="235" t="s">
        <v>942</v>
      </c>
      <c r="G31" s="236" t="s">
        <v>943</v>
      </c>
      <c r="H31" s="113" t="s">
        <v>944</v>
      </c>
      <c r="I31" s="113" t="s">
        <v>945</v>
      </c>
      <c r="J31" s="181" t="s">
        <v>946</v>
      </c>
      <c r="K31" s="175">
        <v>2017</v>
      </c>
      <c r="L31" s="220">
        <v>100</v>
      </c>
      <c r="M31" s="179">
        <v>50</v>
      </c>
      <c r="N31" s="179" t="s">
        <v>889</v>
      </c>
    </row>
    <row r="32" spans="1:14" ht="409.6">
      <c r="A32" s="115" t="s">
        <v>947</v>
      </c>
      <c r="B32" s="183" t="s">
        <v>932</v>
      </c>
      <c r="C32" s="183" t="s">
        <v>948</v>
      </c>
      <c r="D32" s="113" t="s">
        <v>214</v>
      </c>
      <c r="E32" s="115" t="s">
        <v>941</v>
      </c>
      <c r="F32" s="235" t="s">
        <v>942</v>
      </c>
      <c r="G32" s="236" t="s">
        <v>949</v>
      </c>
      <c r="H32" s="113" t="s">
        <v>950</v>
      </c>
      <c r="I32" s="113" t="s">
        <v>945</v>
      </c>
      <c r="J32" s="181" t="s">
        <v>951</v>
      </c>
      <c r="K32" s="113">
        <v>2017</v>
      </c>
      <c r="L32" s="220">
        <v>100</v>
      </c>
      <c r="M32" s="179">
        <v>50</v>
      </c>
      <c r="N32" s="179" t="s">
        <v>889</v>
      </c>
    </row>
    <row r="33" spans="1:15" s="156" customFormat="1" ht="317.39999999999998">
      <c r="A33" s="378" t="s">
        <v>931</v>
      </c>
      <c r="B33" s="400" t="s">
        <v>932</v>
      </c>
      <c r="C33" s="401" t="s">
        <v>933</v>
      </c>
      <c r="D33" s="380" t="s">
        <v>214</v>
      </c>
      <c r="E33" s="378" t="s">
        <v>934</v>
      </c>
      <c r="F33" s="378" t="s">
        <v>935</v>
      </c>
      <c r="G33" s="402" t="s">
        <v>936</v>
      </c>
      <c r="H33" s="403" t="s">
        <v>937</v>
      </c>
      <c r="I33" s="380" t="s">
        <v>938</v>
      </c>
      <c r="J33" s="382" t="s">
        <v>939</v>
      </c>
      <c r="K33" s="404">
        <v>2017</v>
      </c>
      <c r="L33" s="387">
        <v>100</v>
      </c>
      <c r="M33" s="378">
        <v>50</v>
      </c>
      <c r="N33" s="179" t="s">
        <v>889</v>
      </c>
    </row>
    <row r="34" spans="1:15" ht="409.6">
      <c r="A34" s="183" t="s">
        <v>940</v>
      </c>
      <c r="B34" s="183" t="s">
        <v>932</v>
      </c>
      <c r="C34" s="183" t="s">
        <v>933</v>
      </c>
      <c r="D34" s="113" t="s">
        <v>214</v>
      </c>
      <c r="E34" s="115" t="s">
        <v>941</v>
      </c>
      <c r="F34" s="235" t="s">
        <v>942</v>
      </c>
      <c r="G34" s="236" t="s">
        <v>943</v>
      </c>
      <c r="H34" s="113" t="s">
        <v>944</v>
      </c>
      <c r="I34" s="113" t="s">
        <v>945</v>
      </c>
      <c r="J34" s="181" t="s">
        <v>946</v>
      </c>
      <c r="K34" s="175">
        <v>2017</v>
      </c>
      <c r="L34" s="220">
        <v>100</v>
      </c>
      <c r="M34" s="179">
        <v>50</v>
      </c>
      <c r="N34" s="179" t="s">
        <v>1339</v>
      </c>
    </row>
    <row r="35" spans="1:15" ht="317.39999999999998">
      <c r="A35" s="378" t="s">
        <v>931</v>
      </c>
      <c r="B35" s="400" t="s">
        <v>932</v>
      </c>
      <c r="C35" s="401" t="s">
        <v>933</v>
      </c>
      <c r="D35" s="380" t="s">
        <v>214</v>
      </c>
      <c r="E35" s="378" t="s">
        <v>934</v>
      </c>
      <c r="F35" s="378" t="s">
        <v>935</v>
      </c>
      <c r="G35" s="402" t="s">
        <v>936</v>
      </c>
      <c r="H35" s="403" t="s">
        <v>937</v>
      </c>
      <c r="I35" s="380" t="s">
        <v>938</v>
      </c>
      <c r="J35" s="382" t="s">
        <v>939</v>
      </c>
      <c r="K35" s="404">
        <v>2017</v>
      </c>
      <c r="L35" s="387">
        <v>100</v>
      </c>
      <c r="M35" s="378">
        <v>50</v>
      </c>
      <c r="N35" s="90" t="s">
        <v>1339</v>
      </c>
    </row>
    <row r="36" spans="1:15" s="156" customFormat="1" ht="110.4">
      <c r="A36" s="423" t="s">
        <v>962</v>
      </c>
      <c r="B36" s="278" t="s">
        <v>932</v>
      </c>
      <c r="C36" s="246" t="s">
        <v>963</v>
      </c>
      <c r="D36" s="306" t="s">
        <v>214</v>
      </c>
      <c r="E36" s="426" t="s">
        <v>964</v>
      </c>
      <c r="F36" s="246" t="s">
        <v>965</v>
      </c>
      <c r="G36" s="427"/>
      <c r="H36" s="247" t="s">
        <v>967</v>
      </c>
      <c r="I36" s="428"/>
      <c r="J36" s="427"/>
      <c r="K36" s="429">
        <v>2017</v>
      </c>
      <c r="L36" s="326">
        <v>100</v>
      </c>
      <c r="M36" s="246">
        <v>50</v>
      </c>
      <c r="N36" s="179" t="s">
        <v>1055</v>
      </c>
      <c r="O36" s="73"/>
    </row>
    <row r="37" spans="1:15" s="156" customFormat="1" ht="55.2">
      <c r="A37" s="424" t="s">
        <v>1068</v>
      </c>
      <c r="B37" s="430" t="s">
        <v>932</v>
      </c>
      <c r="C37" s="424" t="s">
        <v>1069</v>
      </c>
      <c r="D37" s="431" t="s">
        <v>214</v>
      </c>
      <c r="E37" s="431" t="s">
        <v>1070</v>
      </c>
      <c r="F37" s="431" t="s">
        <v>1071</v>
      </c>
      <c r="G37" s="424"/>
      <c r="H37" s="432"/>
      <c r="I37" s="433"/>
      <c r="J37" s="431"/>
      <c r="K37" s="431">
        <v>2017</v>
      </c>
      <c r="L37" s="434">
        <v>100</v>
      </c>
      <c r="M37" s="435">
        <v>50</v>
      </c>
      <c r="N37" s="179" t="s">
        <v>1054</v>
      </c>
      <c r="O37" s="73"/>
    </row>
    <row r="38" spans="1:15" s="156" customFormat="1" ht="100.8">
      <c r="A38" s="221" t="s">
        <v>854</v>
      </c>
      <c r="B38" s="430" t="s">
        <v>932</v>
      </c>
      <c r="C38" s="436" t="s">
        <v>855</v>
      </c>
      <c r="D38" s="431" t="s">
        <v>214</v>
      </c>
      <c r="E38" s="221" t="s">
        <v>856</v>
      </c>
      <c r="F38" s="425" t="s">
        <v>859</v>
      </c>
      <c r="G38" s="437"/>
      <c r="H38" s="438"/>
      <c r="I38" s="439"/>
      <c r="J38" s="242"/>
      <c r="K38" s="431">
        <v>2017</v>
      </c>
      <c r="L38" s="434">
        <v>100</v>
      </c>
      <c r="M38" s="435">
        <v>50</v>
      </c>
      <c r="N38" s="179" t="s">
        <v>622</v>
      </c>
      <c r="O38" s="73"/>
    </row>
    <row r="39" spans="1:15" s="156" customFormat="1" ht="72">
      <c r="A39" s="378" t="s">
        <v>1372</v>
      </c>
      <c r="B39" s="278" t="s">
        <v>932</v>
      </c>
      <c r="C39" s="246" t="s">
        <v>598</v>
      </c>
      <c r="D39" s="278" t="s">
        <v>214</v>
      </c>
      <c r="E39" s="278" t="s">
        <v>1373</v>
      </c>
      <c r="F39" s="246"/>
      <c r="G39" s="246"/>
      <c r="H39" s="247" t="s">
        <v>343</v>
      </c>
      <c r="I39" s="440"/>
      <c r="J39" s="246"/>
      <c r="K39" s="441">
        <v>2017</v>
      </c>
      <c r="L39" s="326">
        <v>100</v>
      </c>
      <c r="M39" s="246">
        <v>100</v>
      </c>
      <c r="N39" s="179" t="s">
        <v>595</v>
      </c>
      <c r="O39" s="73"/>
    </row>
    <row r="40" spans="1:15" s="156" customFormat="1" ht="110.4">
      <c r="A40" s="94" t="s">
        <v>1637</v>
      </c>
      <c r="B40" s="94" t="s">
        <v>932</v>
      </c>
      <c r="C40" s="94" t="s">
        <v>1638</v>
      </c>
      <c r="D40" s="94" t="s">
        <v>1414</v>
      </c>
      <c r="E40" s="94" t="s">
        <v>1639</v>
      </c>
      <c r="F40" s="94" t="s">
        <v>965</v>
      </c>
      <c r="G40" s="94" t="s">
        <v>1640</v>
      </c>
      <c r="H40" s="94" t="s">
        <v>1641</v>
      </c>
      <c r="I40" s="94" t="s">
        <v>1642</v>
      </c>
      <c r="J40" s="94" t="s">
        <v>240</v>
      </c>
      <c r="K40" s="94">
        <v>2017</v>
      </c>
      <c r="L40" s="94">
        <v>100</v>
      </c>
      <c r="M40" s="94">
        <v>20</v>
      </c>
      <c r="N40" s="94" t="s">
        <v>1643</v>
      </c>
      <c r="O40" s="73"/>
    </row>
    <row r="41" spans="1:15" s="156" customFormat="1" ht="165.6">
      <c r="A41" s="378" t="s">
        <v>1644</v>
      </c>
      <c r="B41" s="382" t="s">
        <v>235</v>
      </c>
      <c r="C41" s="94" t="s">
        <v>1645</v>
      </c>
      <c r="D41" s="94" t="s">
        <v>1414</v>
      </c>
      <c r="E41" s="94" t="s">
        <v>1646</v>
      </c>
      <c r="F41" s="94" t="s">
        <v>1647</v>
      </c>
      <c r="G41" s="94" t="s">
        <v>1648</v>
      </c>
      <c r="H41" s="94" t="s">
        <v>1649</v>
      </c>
      <c r="I41" s="94"/>
      <c r="J41" s="94" t="s">
        <v>1650</v>
      </c>
      <c r="K41" s="94">
        <v>2017</v>
      </c>
      <c r="L41" s="94">
        <v>100</v>
      </c>
      <c r="M41" s="94">
        <v>33.33</v>
      </c>
      <c r="N41" s="94" t="s">
        <v>1651</v>
      </c>
      <c r="O41" s="73"/>
    </row>
    <row r="42" spans="1:15" s="156" customFormat="1" ht="96.6">
      <c r="A42" s="378" t="s">
        <v>1652</v>
      </c>
      <c r="B42" s="382" t="s">
        <v>1653</v>
      </c>
      <c r="C42" s="94" t="s">
        <v>1654</v>
      </c>
      <c r="D42" s="94" t="s">
        <v>1655</v>
      </c>
      <c r="E42" s="94" t="s">
        <v>1656</v>
      </c>
      <c r="F42" s="94" t="s">
        <v>1657</v>
      </c>
      <c r="G42" s="94" t="s">
        <v>1658</v>
      </c>
      <c r="H42" s="94"/>
      <c r="I42" s="94">
        <v>425331200022</v>
      </c>
      <c r="J42" s="94" t="s">
        <v>1659</v>
      </c>
      <c r="K42" s="94">
        <v>2017</v>
      </c>
      <c r="L42" s="94">
        <v>100</v>
      </c>
      <c r="M42" s="94">
        <v>33</v>
      </c>
      <c r="N42" s="94" t="s">
        <v>1651</v>
      </c>
      <c r="O42" s="73"/>
    </row>
    <row r="43" spans="1:15" s="156" customFormat="1" ht="124.2">
      <c r="A43" s="94" t="s">
        <v>1660</v>
      </c>
      <c r="B43" s="94" t="s">
        <v>1653</v>
      </c>
      <c r="C43" s="94" t="s">
        <v>1661</v>
      </c>
      <c r="D43" s="94" t="s">
        <v>1414</v>
      </c>
      <c r="E43" s="94" t="s">
        <v>1662</v>
      </c>
      <c r="F43" s="94" t="s">
        <v>1663</v>
      </c>
      <c r="G43" s="94" t="s">
        <v>1664</v>
      </c>
      <c r="H43" s="94" t="s">
        <v>1665</v>
      </c>
      <c r="I43" s="94">
        <v>419169600009</v>
      </c>
      <c r="J43" s="94" t="s">
        <v>1666</v>
      </c>
      <c r="K43" s="94">
        <v>2017</v>
      </c>
      <c r="L43" s="94">
        <v>100</v>
      </c>
      <c r="M43" s="94">
        <v>50</v>
      </c>
      <c r="N43" s="94" t="s">
        <v>1667</v>
      </c>
      <c r="O43" s="73"/>
    </row>
    <row r="44" spans="1:15" s="156" customFormat="1" ht="124.2">
      <c r="A44" s="94" t="s">
        <v>1668</v>
      </c>
      <c r="B44" s="94" t="s">
        <v>1653</v>
      </c>
      <c r="C44" s="94" t="s">
        <v>1669</v>
      </c>
      <c r="D44" s="94" t="s">
        <v>1414</v>
      </c>
      <c r="E44" s="94" t="s">
        <v>1662</v>
      </c>
      <c r="F44" s="94" t="s">
        <v>1663</v>
      </c>
      <c r="G44" s="94" t="s">
        <v>1670</v>
      </c>
      <c r="H44" s="94" t="s">
        <v>1671</v>
      </c>
      <c r="I44" s="94">
        <v>419169600020</v>
      </c>
      <c r="J44" s="94" t="s">
        <v>1666</v>
      </c>
      <c r="K44" s="94">
        <v>2017</v>
      </c>
      <c r="L44" s="94">
        <v>100</v>
      </c>
      <c r="M44" s="94">
        <v>25</v>
      </c>
      <c r="N44" s="94" t="s">
        <v>1667</v>
      </c>
      <c r="O44" s="73"/>
    </row>
    <row r="45" spans="1:15" s="156" customFormat="1" ht="124.2">
      <c r="A45" s="94" t="s">
        <v>1672</v>
      </c>
      <c r="B45" s="94" t="s">
        <v>1653</v>
      </c>
      <c r="C45" s="94" t="s">
        <v>1673</v>
      </c>
      <c r="D45" s="94" t="s">
        <v>1414</v>
      </c>
      <c r="E45" s="94" t="s">
        <v>1674</v>
      </c>
      <c r="F45" s="94" t="s">
        <v>1675</v>
      </c>
      <c r="G45" s="94" t="s">
        <v>1676</v>
      </c>
      <c r="H45" s="94"/>
      <c r="I45" s="94">
        <v>410252701104</v>
      </c>
      <c r="J45" s="94" t="s">
        <v>1677</v>
      </c>
      <c r="K45" s="94">
        <v>2017</v>
      </c>
      <c r="L45" s="94">
        <v>100</v>
      </c>
      <c r="M45" s="94">
        <v>50</v>
      </c>
      <c r="N45" s="94" t="s">
        <v>1667</v>
      </c>
      <c r="O45" s="73"/>
    </row>
    <row r="46" spans="1:15" s="156" customFormat="1" ht="124.2">
      <c r="A46" s="94" t="s">
        <v>1678</v>
      </c>
      <c r="B46" s="94" t="s">
        <v>1653</v>
      </c>
      <c r="C46" s="94" t="s">
        <v>1679</v>
      </c>
      <c r="D46" s="94" t="s">
        <v>1414</v>
      </c>
      <c r="E46" s="94" t="s">
        <v>1674</v>
      </c>
      <c r="F46" s="94" t="s">
        <v>1675</v>
      </c>
      <c r="G46" s="94" t="s">
        <v>1680</v>
      </c>
      <c r="H46" s="94"/>
      <c r="I46" s="94">
        <v>410252702011</v>
      </c>
      <c r="J46" s="94" t="s">
        <v>1677</v>
      </c>
      <c r="K46" s="94">
        <v>2017</v>
      </c>
      <c r="L46" s="94">
        <v>100</v>
      </c>
      <c r="M46" s="94">
        <v>20</v>
      </c>
      <c r="N46" s="94" t="s">
        <v>1667</v>
      </c>
      <c r="O46" s="73"/>
    </row>
    <row r="47" spans="1:15" s="156" customFormat="1" ht="69">
      <c r="A47" s="94" t="s">
        <v>947</v>
      </c>
      <c r="B47" s="94" t="s">
        <v>1653</v>
      </c>
      <c r="C47" s="94" t="s">
        <v>1681</v>
      </c>
      <c r="D47" s="94" t="s">
        <v>1414</v>
      </c>
      <c r="E47" s="94" t="s">
        <v>1682</v>
      </c>
      <c r="F47" s="94" t="s">
        <v>942</v>
      </c>
      <c r="G47" s="94" t="s">
        <v>949</v>
      </c>
      <c r="H47" s="94" t="s">
        <v>950</v>
      </c>
      <c r="I47" s="94">
        <v>404612700045</v>
      </c>
      <c r="J47" s="94" t="s">
        <v>1683</v>
      </c>
      <c r="K47" s="94">
        <v>2017</v>
      </c>
      <c r="L47" s="94">
        <v>100</v>
      </c>
      <c r="M47" s="94">
        <v>50</v>
      </c>
      <c r="N47" s="94" t="s">
        <v>1667</v>
      </c>
      <c r="O47" s="73"/>
    </row>
    <row r="48" spans="1:15" s="156" customFormat="1" ht="96.6">
      <c r="A48" s="94" t="s">
        <v>1684</v>
      </c>
      <c r="B48" s="94" t="s">
        <v>1653</v>
      </c>
      <c r="C48" s="94" t="s">
        <v>1685</v>
      </c>
      <c r="D48" s="94" t="s">
        <v>1414</v>
      </c>
      <c r="E48" s="94" t="s">
        <v>1686</v>
      </c>
      <c r="F48" s="94" t="s">
        <v>1687</v>
      </c>
      <c r="G48" s="94" t="s">
        <v>1688</v>
      </c>
      <c r="H48" s="94" t="s">
        <v>1689</v>
      </c>
      <c r="I48" s="94">
        <v>393042200027</v>
      </c>
      <c r="J48" s="94" t="s">
        <v>1690</v>
      </c>
      <c r="K48" s="94">
        <v>2017</v>
      </c>
      <c r="L48" s="94">
        <v>100</v>
      </c>
      <c r="M48" s="94">
        <v>20</v>
      </c>
      <c r="N48" s="94" t="s">
        <v>1667</v>
      </c>
      <c r="O48" s="73"/>
    </row>
    <row r="49" spans="1:15" s="156" customFormat="1" ht="84">
      <c r="A49" s="94" t="s">
        <v>1691</v>
      </c>
      <c r="B49" s="94" t="s">
        <v>1653</v>
      </c>
      <c r="C49" s="94" t="s">
        <v>1692</v>
      </c>
      <c r="D49" s="94" t="s">
        <v>1414</v>
      </c>
      <c r="E49" s="94" t="s">
        <v>1693</v>
      </c>
      <c r="F49" s="94" t="s">
        <v>1694</v>
      </c>
      <c r="G49" s="94"/>
      <c r="H49" s="94"/>
      <c r="I49" s="94"/>
      <c r="J49" s="94" t="s">
        <v>1695</v>
      </c>
      <c r="K49" s="94">
        <v>2017</v>
      </c>
      <c r="L49" s="94">
        <v>100</v>
      </c>
      <c r="M49" s="94">
        <v>33.33</v>
      </c>
      <c r="N49" s="94" t="s">
        <v>1667</v>
      </c>
      <c r="O49" s="73"/>
    </row>
    <row r="50" spans="1:15" s="156" customFormat="1" ht="124.2">
      <c r="A50" s="94" t="s">
        <v>1696</v>
      </c>
      <c r="B50" s="94" t="s">
        <v>235</v>
      </c>
      <c r="C50" s="94" t="s">
        <v>1697</v>
      </c>
      <c r="D50" s="94" t="s">
        <v>1414</v>
      </c>
      <c r="E50" s="94" t="s">
        <v>1698</v>
      </c>
      <c r="F50" s="94" t="s">
        <v>1699</v>
      </c>
      <c r="G50" s="94">
        <v>8</v>
      </c>
      <c r="H50" s="94" t="s">
        <v>1700</v>
      </c>
      <c r="I50" s="94" t="s">
        <v>1701</v>
      </c>
      <c r="J50" s="94" t="s">
        <v>1702</v>
      </c>
      <c r="K50" s="94">
        <v>2017</v>
      </c>
      <c r="L50" s="94">
        <v>100</v>
      </c>
      <c r="M50" s="94">
        <v>33.33</v>
      </c>
      <c r="N50" s="94" t="s">
        <v>1703</v>
      </c>
      <c r="O50" s="73"/>
    </row>
    <row r="51" spans="1:15" s="156" customFormat="1" ht="110.4">
      <c r="A51" s="94" t="s">
        <v>1637</v>
      </c>
      <c r="B51" s="94" t="s">
        <v>932</v>
      </c>
      <c r="C51" s="94" t="s">
        <v>1704</v>
      </c>
      <c r="D51" s="94" t="s">
        <v>1414</v>
      </c>
      <c r="E51" s="94" t="s">
        <v>1639</v>
      </c>
      <c r="F51" s="94" t="s">
        <v>965</v>
      </c>
      <c r="G51" s="94" t="s">
        <v>1640</v>
      </c>
      <c r="H51" s="94" t="s">
        <v>1641</v>
      </c>
      <c r="I51" s="94" t="s">
        <v>1642</v>
      </c>
      <c r="J51" s="94" t="s">
        <v>240</v>
      </c>
      <c r="K51" s="94">
        <v>2017</v>
      </c>
      <c r="L51" s="94">
        <v>100</v>
      </c>
      <c r="M51" s="94">
        <v>20</v>
      </c>
      <c r="N51" s="94" t="s">
        <v>1705</v>
      </c>
      <c r="O51" s="73"/>
    </row>
    <row r="52" spans="1:15" s="156" customFormat="1" ht="110.4">
      <c r="A52" s="94" t="s">
        <v>1706</v>
      </c>
      <c r="B52" s="94" t="s">
        <v>932</v>
      </c>
      <c r="C52" s="94" t="s">
        <v>1707</v>
      </c>
      <c r="D52" s="94" t="s">
        <v>1414</v>
      </c>
      <c r="E52" s="94" t="s">
        <v>1639</v>
      </c>
      <c r="F52" s="94" t="s">
        <v>965</v>
      </c>
      <c r="G52" s="94" t="s">
        <v>1708</v>
      </c>
      <c r="H52" s="94" t="s">
        <v>1709</v>
      </c>
      <c r="I52" s="94" t="s">
        <v>1642</v>
      </c>
      <c r="J52" s="94" t="s">
        <v>240</v>
      </c>
      <c r="K52" s="94">
        <v>2017</v>
      </c>
      <c r="L52" s="94">
        <v>100</v>
      </c>
      <c r="M52" s="94">
        <v>33.33</v>
      </c>
      <c r="N52" s="94" t="s">
        <v>1705</v>
      </c>
      <c r="O52" s="73"/>
    </row>
    <row r="53" spans="1:15" s="156" customFormat="1" ht="82.8">
      <c r="A53" s="94" t="s">
        <v>1710</v>
      </c>
      <c r="B53" s="94" t="s">
        <v>932</v>
      </c>
      <c r="C53" s="94" t="s">
        <v>1711</v>
      </c>
      <c r="D53" s="94" t="s">
        <v>1414</v>
      </c>
      <c r="E53" s="94" t="s">
        <v>1712</v>
      </c>
      <c r="F53" s="94" t="s">
        <v>1713</v>
      </c>
      <c r="G53" s="94" t="s">
        <v>1714</v>
      </c>
      <c r="H53" s="94" t="s">
        <v>1715</v>
      </c>
      <c r="I53" s="94"/>
      <c r="J53" s="94" t="s">
        <v>1716</v>
      </c>
      <c r="K53" s="94">
        <v>2017</v>
      </c>
      <c r="L53" s="94">
        <v>100</v>
      </c>
      <c r="M53" s="94">
        <v>33.299999999999997</v>
      </c>
      <c r="N53" s="94" t="s">
        <v>1717</v>
      </c>
      <c r="O53" s="73"/>
    </row>
    <row r="54" spans="1:15" s="156" customFormat="1" ht="331.2">
      <c r="A54" s="94" t="s">
        <v>1718</v>
      </c>
      <c r="B54" s="94" t="s">
        <v>235</v>
      </c>
      <c r="C54" s="94" t="s">
        <v>1719</v>
      </c>
      <c r="D54" s="94" t="s">
        <v>1433</v>
      </c>
      <c r="E54" s="94" t="s">
        <v>1720</v>
      </c>
      <c r="F54" s="94" t="s">
        <v>1721</v>
      </c>
      <c r="G54" s="94" t="s">
        <v>1722</v>
      </c>
      <c r="H54" s="94" t="s">
        <v>1723</v>
      </c>
      <c r="I54" s="94" t="s">
        <v>1724</v>
      </c>
      <c r="J54" s="94" t="s">
        <v>1725</v>
      </c>
      <c r="K54" s="94">
        <v>2017</v>
      </c>
      <c r="L54" s="94">
        <v>100</v>
      </c>
      <c r="M54" s="94">
        <v>50</v>
      </c>
      <c r="N54" s="94" t="s">
        <v>1726</v>
      </c>
      <c r="O54" s="73"/>
    </row>
    <row r="55" spans="1:15" s="156" customFormat="1" ht="138">
      <c r="A55" s="94" t="s">
        <v>1727</v>
      </c>
      <c r="B55" s="94" t="s">
        <v>235</v>
      </c>
      <c r="C55" s="94" t="s">
        <v>1719</v>
      </c>
      <c r="D55" s="94" t="s">
        <v>1433</v>
      </c>
      <c r="E55" s="94" t="s">
        <v>1728</v>
      </c>
      <c r="F55" s="94" t="s">
        <v>833</v>
      </c>
      <c r="G55" s="94" t="s">
        <v>1729</v>
      </c>
      <c r="H55" s="94" t="s">
        <v>1730</v>
      </c>
      <c r="I55" s="94"/>
      <c r="J55" s="94" t="s">
        <v>1731</v>
      </c>
      <c r="K55" s="94">
        <v>2017</v>
      </c>
      <c r="L55" s="94">
        <v>100</v>
      </c>
      <c r="M55" s="94">
        <v>50</v>
      </c>
      <c r="N55" s="94" t="s">
        <v>1726</v>
      </c>
      <c r="O55" s="73"/>
    </row>
    <row r="56" spans="1:15" s="156" customFormat="1" ht="165.6">
      <c r="A56" s="94" t="s">
        <v>1732</v>
      </c>
      <c r="B56" s="94" t="s">
        <v>235</v>
      </c>
      <c r="C56" s="94" t="s">
        <v>1733</v>
      </c>
      <c r="D56" s="94" t="s">
        <v>1414</v>
      </c>
      <c r="E56" s="94" t="s">
        <v>1734</v>
      </c>
      <c r="F56" s="94" t="s">
        <v>1735</v>
      </c>
      <c r="G56" s="94" t="s">
        <v>1736</v>
      </c>
      <c r="H56" s="94"/>
      <c r="I56" s="94" t="s">
        <v>1737</v>
      </c>
      <c r="J56" s="94" t="s">
        <v>1738</v>
      </c>
      <c r="K56" s="94">
        <v>2017</v>
      </c>
      <c r="L56" s="94">
        <v>100</v>
      </c>
      <c r="M56" s="94">
        <v>50</v>
      </c>
      <c r="N56" s="94" t="s">
        <v>1726</v>
      </c>
      <c r="O56" s="73"/>
    </row>
    <row r="57" spans="1:15" s="156" customFormat="1" ht="96.6">
      <c r="A57" s="94" t="s">
        <v>1739</v>
      </c>
      <c r="B57" s="94" t="s">
        <v>235</v>
      </c>
      <c r="C57" s="94" t="s">
        <v>1740</v>
      </c>
      <c r="D57" s="94" t="s">
        <v>1433</v>
      </c>
      <c r="E57" s="94" t="s">
        <v>1741</v>
      </c>
      <c r="F57" s="94" t="s">
        <v>1742</v>
      </c>
      <c r="G57" s="94"/>
      <c r="H57" s="94"/>
      <c r="I57" s="94"/>
      <c r="J57" s="94" t="s">
        <v>1743</v>
      </c>
      <c r="K57" s="94">
        <v>2017</v>
      </c>
      <c r="L57" s="94">
        <v>100</v>
      </c>
      <c r="M57" s="94">
        <v>50</v>
      </c>
      <c r="N57" s="94" t="s">
        <v>1726</v>
      </c>
      <c r="O57" s="73"/>
    </row>
    <row r="58" spans="1:15" s="156" customFormat="1" ht="124.2">
      <c r="A58" s="94" t="s">
        <v>1744</v>
      </c>
      <c r="B58" s="94" t="s">
        <v>235</v>
      </c>
      <c r="C58" s="94" t="s">
        <v>1745</v>
      </c>
      <c r="D58" s="94" t="s">
        <v>1414</v>
      </c>
      <c r="E58" s="94" t="s">
        <v>1746</v>
      </c>
      <c r="F58" s="94" t="s">
        <v>1747</v>
      </c>
      <c r="G58" s="94" t="s">
        <v>1748</v>
      </c>
      <c r="H58" s="94" t="s">
        <v>1749</v>
      </c>
      <c r="I58" s="94" t="s">
        <v>1750</v>
      </c>
      <c r="J58" s="94" t="s">
        <v>1751</v>
      </c>
      <c r="K58" s="94">
        <v>2017</v>
      </c>
      <c r="L58" s="94">
        <v>100</v>
      </c>
      <c r="M58" s="94">
        <v>50</v>
      </c>
      <c r="N58" s="94" t="s">
        <v>1752</v>
      </c>
      <c r="O58" s="73"/>
    </row>
    <row r="59" spans="1:15" s="156" customFormat="1" ht="124.2">
      <c r="A59" s="94" t="s">
        <v>1753</v>
      </c>
      <c r="B59" s="94" t="s">
        <v>235</v>
      </c>
      <c r="C59" s="94" t="s">
        <v>1745</v>
      </c>
      <c r="D59" s="94" t="s">
        <v>1414</v>
      </c>
      <c r="E59" s="94" t="s">
        <v>1746</v>
      </c>
      <c r="F59" s="94" t="s">
        <v>1747</v>
      </c>
      <c r="G59" s="94" t="s">
        <v>1754</v>
      </c>
      <c r="H59" s="94" t="s">
        <v>1749</v>
      </c>
      <c r="I59" s="94" t="s">
        <v>1750</v>
      </c>
      <c r="J59" s="94" t="s">
        <v>1751</v>
      </c>
      <c r="K59" s="94">
        <v>2017</v>
      </c>
      <c r="L59" s="94">
        <v>100</v>
      </c>
      <c r="M59" s="94">
        <v>50</v>
      </c>
      <c r="N59" s="94" t="s">
        <v>1752</v>
      </c>
      <c r="O59" s="73"/>
    </row>
    <row r="60" spans="1:15" s="156" customFormat="1" ht="110.4">
      <c r="A60" s="94" t="s">
        <v>1637</v>
      </c>
      <c r="B60" s="94" t="s">
        <v>932</v>
      </c>
      <c r="C60" s="94" t="s">
        <v>1704</v>
      </c>
      <c r="D60" s="94" t="s">
        <v>1414</v>
      </c>
      <c r="E60" s="94" t="s">
        <v>1639</v>
      </c>
      <c r="F60" s="94" t="s">
        <v>965</v>
      </c>
      <c r="G60" s="94" t="s">
        <v>1640</v>
      </c>
      <c r="H60" s="94" t="s">
        <v>1641</v>
      </c>
      <c r="I60" s="94"/>
      <c r="J60" s="94" t="s">
        <v>240</v>
      </c>
      <c r="K60" s="94">
        <v>2017</v>
      </c>
      <c r="L60" s="94">
        <v>100</v>
      </c>
      <c r="M60" s="94">
        <v>20</v>
      </c>
      <c r="N60" s="94" t="s">
        <v>1476</v>
      </c>
      <c r="O60" s="73"/>
    </row>
    <row r="61" spans="1:15" s="156" customFormat="1" ht="110.4">
      <c r="A61" s="94" t="s">
        <v>1706</v>
      </c>
      <c r="B61" s="94" t="s">
        <v>932</v>
      </c>
      <c r="C61" s="94" t="s">
        <v>1707</v>
      </c>
      <c r="D61" s="94" t="s">
        <v>1414</v>
      </c>
      <c r="E61" s="94" t="s">
        <v>1639</v>
      </c>
      <c r="F61" s="94" t="s">
        <v>965</v>
      </c>
      <c r="G61" s="94" t="s">
        <v>1708</v>
      </c>
      <c r="H61" s="94" t="s">
        <v>1709</v>
      </c>
      <c r="I61" s="94"/>
      <c r="J61" s="94" t="s">
        <v>240</v>
      </c>
      <c r="K61" s="94">
        <v>2017</v>
      </c>
      <c r="L61" s="94">
        <v>100</v>
      </c>
      <c r="M61" s="94">
        <v>33.33</v>
      </c>
      <c r="N61" s="94" t="s">
        <v>1476</v>
      </c>
      <c r="O61" s="73"/>
    </row>
    <row r="62" spans="1:15" s="156" customFormat="1" ht="82.8">
      <c r="A62" s="94" t="s">
        <v>1637</v>
      </c>
      <c r="B62" s="94" t="s">
        <v>235</v>
      </c>
      <c r="C62" s="94" t="s">
        <v>1755</v>
      </c>
      <c r="D62" s="94" t="s">
        <v>1414</v>
      </c>
      <c r="E62" s="94" t="s">
        <v>237</v>
      </c>
      <c r="F62" s="94" t="s">
        <v>965</v>
      </c>
      <c r="G62" s="94"/>
      <c r="H62" s="94" t="s">
        <v>1641</v>
      </c>
      <c r="I62" s="94"/>
      <c r="J62" s="94" t="s">
        <v>240</v>
      </c>
      <c r="K62" s="94">
        <v>2017</v>
      </c>
      <c r="L62" s="94">
        <v>100</v>
      </c>
      <c r="M62" s="94">
        <f>L62/5</f>
        <v>20</v>
      </c>
      <c r="N62" s="94" t="s">
        <v>1483</v>
      </c>
      <c r="O62" s="73"/>
    </row>
    <row r="63" spans="1:15" s="156" customFormat="1" ht="55.2">
      <c r="A63" s="94" t="s">
        <v>1756</v>
      </c>
      <c r="B63" s="94" t="s">
        <v>932</v>
      </c>
      <c r="C63" s="94" t="s">
        <v>1757</v>
      </c>
      <c r="D63" s="94" t="s">
        <v>1414</v>
      </c>
      <c r="E63" s="94" t="s">
        <v>1712</v>
      </c>
      <c r="F63" s="94" t="s">
        <v>1758</v>
      </c>
      <c r="G63" s="94" t="s">
        <v>1759</v>
      </c>
      <c r="H63" s="94" t="s">
        <v>1760</v>
      </c>
      <c r="I63" s="94"/>
      <c r="J63" s="94" t="s">
        <v>836</v>
      </c>
      <c r="K63" s="94">
        <v>2017</v>
      </c>
      <c r="L63" s="94">
        <v>100</v>
      </c>
      <c r="M63" s="94">
        <v>50</v>
      </c>
      <c r="N63" s="94" t="s">
        <v>1761</v>
      </c>
      <c r="O63" s="73"/>
    </row>
    <row r="64" spans="1:15" s="156" customFormat="1" ht="55.2">
      <c r="A64" s="94" t="s">
        <v>1762</v>
      </c>
      <c r="B64" s="94" t="s">
        <v>932</v>
      </c>
      <c r="C64" s="94" t="s">
        <v>1763</v>
      </c>
      <c r="D64" s="94" t="s">
        <v>1414</v>
      </c>
      <c r="E64" s="94" t="s">
        <v>1712</v>
      </c>
      <c r="F64" s="94" t="s">
        <v>1758</v>
      </c>
      <c r="G64" s="94" t="s">
        <v>1764</v>
      </c>
      <c r="H64" s="94" t="s">
        <v>1765</v>
      </c>
      <c r="I64" s="94"/>
      <c r="J64" s="94" t="s">
        <v>836</v>
      </c>
      <c r="K64" s="94">
        <v>2017</v>
      </c>
      <c r="L64" s="94">
        <v>100</v>
      </c>
      <c r="M64" s="94">
        <v>50</v>
      </c>
      <c r="N64" s="94" t="s">
        <v>1761</v>
      </c>
      <c r="O64" s="73"/>
    </row>
    <row r="65" spans="1:15" s="156" customFormat="1" ht="151.80000000000001">
      <c r="A65" s="94" t="s">
        <v>1766</v>
      </c>
      <c r="B65" s="94" t="s">
        <v>932</v>
      </c>
      <c r="C65" s="94" t="s">
        <v>1767</v>
      </c>
      <c r="D65" s="94" t="s">
        <v>1414</v>
      </c>
      <c r="E65" s="94" t="s">
        <v>1768</v>
      </c>
      <c r="F65" s="94" t="s">
        <v>1769</v>
      </c>
      <c r="G65" s="94" t="s">
        <v>1770</v>
      </c>
      <c r="H65" s="94"/>
      <c r="I65" s="94"/>
      <c r="J65" s="94" t="s">
        <v>1771</v>
      </c>
      <c r="K65" s="94">
        <v>2017</v>
      </c>
      <c r="L65" s="94">
        <v>100</v>
      </c>
      <c r="M65" s="94">
        <v>50</v>
      </c>
      <c r="N65" s="94" t="s">
        <v>1761</v>
      </c>
      <c r="O65" s="73"/>
    </row>
    <row r="66" spans="1:15" s="156" customFormat="1" ht="165.6">
      <c r="A66" s="94" t="s">
        <v>1644</v>
      </c>
      <c r="B66" s="94" t="s">
        <v>235</v>
      </c>
      <c r="C66" s="94" t="s">
        <v>1645</v>
      </c>
      <c r="D66" s="94" t="s">
        <v>1414</v>
      </c>
      <c r="E66" s="94" t="s">
        <v>1646</v>
      </c>
      <c r="F66" s="94" t="s">
        <v>1647</v>
      </c>
      <c r="G66" s="94" t="s">
        <v>1648</v>
      </c>
      <c r="H66" s="94" t="s">
        <v>1649</v>
      </c>
      <c r="I66" s="94"/>
      <c r="J66" s="94" t="s">
        <v>1650</v>
      </c>
      <c r="K66" s="94">
        <v>2017</v>
      </c>
      <c r="L66" s="94">
        <v>100</v>
      </c>
      <c r="M66" s="94">
        <v>33.33</v>
      </c>
      <c r="N66" s="94" t="s">
        <v>1772</v>
      </c>
      <c r="O66" s="73"/>
    </row>
    <row r="67" spans="1:15" s="156" customFormat="1" ht="248.4">
      <c r="A67" s="94" t="s">
        <v>1773</v>
      </c>
      <c r="B67" s="94" t="s">
        <v>235</v>
      </c>
      <c r="C67" s="94" t="s">
        <v>1774</v>
      </c>
      <c r="D67" s="94" t="s">
        <v>1414</v>
      </c>
      <c r="E67" s="94" t="s">
        <v>1775</v>
      </c>
      <c r="F67" s="94" t="s">
        <v>1776</v>
      </c>
      <c r="G67" s="94" t="s">
        <v>1777</v>
      </c>
      <c r="H67" s="94"/>
      <c r="I67" s="94"/>
      <c r="J67" s="94" t="s">
        <v>836</v>
      </c>
      <c r="K67" s="94">
        <v>2017</v>
      </c>
      <c r="L67" s="94">
        <v>100</v>
      </c>
      <c r="M67" s="94">
        <v>100</v>
      </c>
      <c r="N67" s="94" t="s">
        <v>1493</v>
      </c>
      <c r="O67" s="73"/>
    </row>
    <row r="68" spans="1:15" s="156" customFormat="1" ht="82.8">
      <c r="A68" s="94" t="s">
        <v>1778</v>
      </c>
      <c r="B68" s="94" t="s">
        <v>235</v>
      </c>
      <c r="C68" s="94" t="s">
        <v>1779</v>
      </c>
      <c r="D68" s="94" t="s">
        <v>1414</v>
      </c>
      <c r="E68" s="94" t="s">
        <v>1780</v>
      </c>
      <c r="F68" s="94" t="s">
        <v>1781</v>
      </c>
      <c r="G68" s="94" t="s">
        <v>1782</v>
      </c>
      <c r="H68" s="94" t="s">
        <v>1783</v>
      </c>
      <c r="I68" s="94" t="s">
        <v>1784</v>
      </c>
      <c r="J68" s="94" t="s">
        <v>1785</v>
      </c>
      <c r="K68" s="94">
        <v>2017</v>
      </c>
      <c r="L68" s="94">
        <v>100</v>
      </c>
      <c r="M68" s="94">
        <f>L68/2</f>
        <v>50</v>
      </c>
      <c r="N68" s="94" t="s">
        <v>1786</v>
      </c>
      <c r="O68" s="73"/>
    </row>
    <row r="69" spans="1:15" s="156" customFormat="1" ht="82.8">
      <c r="A69" s="94" t="s">
        <v>1787</v>
      </c>
      <c r="B69" s="94" t="s">
        <v>235</v>
      </c>
      <c r="C69" s="94" t="s">
        <v>1779</v>
      </c>
      <c r="D69" s="94" t="s">
        <v>1414</v>
      </c>
      <c r="E69" s="94" t="s">
        <v>1780</v>
      </c>
      <c r="F69" s="94" t="s">
        <v>1788</v>
      </c>
      <c r="G69" s="94" t="s">
        <v>1789</v>
      </c>
      <c r="H69" s="94" t="s">
        <v>1790</v>
      </c>
      <c r="I69" s="94" t="s">
        <v>1791</v>
      </c>
      <c r="J69" s="94" t="s">
        <v>1792</v>
      </c>
      <c r="K69" s="94">
        <v>2017</v>
      </c>
      <c r="L69" s="94">
        <v>100</v>
      </c>
      <c r="M69" s="94">
        <f>L69/2</f>
        <v>50</v>
      </c>
      <c r="N69" s="94" t="s">
        <v>1786</v>
      </c>
      <c r="O69" s="73"/>
    </row>
    <row r="70" spans="1:15" s="156" customFormat="1" ht="110.4">
      <c r="A70" s="94" t="s">
        <v>1793</v>
      </c>
      <c r="B70" s="94" t="s">
        <v>235</v>
      </c>
      <c r="C70" s="94" t="s">
        <v>1794</v>
      </c>
      <c r="D70" s="94" t="s">
        <v>1414</v>
      </c>
      <c r="E70" s="94" t="s">
        <v>1795</v>
      </c>
      <c r="F70" s="94" t="s">
        <v>1796</v>
      </c>
      <c r="G70" s="94" t="s">
        <v>1797</v>
      </c>
      <c r="H70" s="94" t="s">
        <v>1798</v>
      </c>
      <c r="I70" s="94" t="s">
        <v>1799</v>
      </c>
      <c r="J70" s="94" t="s">
        <v>1800</v>
      </c>
      <c r="K70" s="94">
        <v>2017</v>
      </c>
      <c r="L70" s="94">
        <v>100</v>
      </c>
      <c r="M70" s="94">
        <f>L70/2</f>
        <v>50</v>
      </c>
      <c r="N70" s="94" t="s">
        <v>1786</v>
      </c>
      <c r="O70" s="73"/>
    </row>
    <row r="71" spans="1:15" s="156" customFormat="1" ht="110.4">
      <c r="A71" s="94" t="s">
        <v>1801</v>
      </c>
      <c r="B71" s="94" t="s">
        <v>235</v>
      </c>
      <c r="C71" s="94" t="s">
        <v>1794</v>
      </c>
      <c r="D71" s="94" t="s">
        <v>1414</v>
      </c>
      <c r="E71" s="94" t="s">
        <v>1795</v>
      </c>
      <c r="F71" s="94" t="s">
        <v>1802</v>
      </c>
      <c r="G71" s="94" t="s">
        <v>1803</v>
      </c>
      <c r="H71" s="94" t="s">
        <v>1804</v>
      </c>
      <c r="I71" s="94" t="s">
        <v>1799</v>
      </c>
      <c r="J71" s="94" t="s">
        <v>1805</v>
      </c>
      <c r="K71" s="94">
        <v>2017</v>
      </c>
      <c r="L71" s="94">
        <v>100</v>
      </c>
      <c r="M71" s="94">
        <f>L71/2</f>
        <v>50</v>
      </c>
      <c r="N71" s="94" t="s">
        <v>1786</v>
      </c>
      <c r="O71" s="73"/>
    </row>
    <row r="72" spans="1:15" s="156" customFormat="1" ht="151.80000000000001">
      <c r="A72" s="94" t="s">
        <v>1806</v>
      </c>
      <c r="B72" s="94" t="s">
        <v>235</v>
      </c>
      <c r="C72" s="94" t="s">
        <v>1807</v>
      </c>
      <c r="D72" s="94" t="s">
        <v>1414</v>
      </c>
      <c r="E72" s="94" t="s">
        <v>1808</v>
      </c>
      <c r="F72" s="94" t="s">
        <v>1809</v>
      </c>
      <c r="G72" s="94" t="s">
        <v>1810</v>
      </c>
      <c r="H72" s="94" t="s">
        <v>1811</v>
      </c>
      <c r="I72" s="94" t="s">
        <v>1812</v>
      </c>
      <c r="J72" s="94" t="s">
        <v>1813</v>
      </c>
      <c r="K72" s="94">
        <v>2017</v>
      </c>
      <c r="L72" s="94">
        <v>100</v>
      </c>
      <c r="M72" s="94">
        <f>L72</f>
        <v>100</v>
      </c>
      <c r="N72" s="94" t="s">
        <v>1786</v>
      </c>
      <c r="O72" s="73"/>
    </row>
    <row r="73" spans="1:15" s="156" customFormat="1" ht="110.4">
      <c r="A73" s="94" t="s">
        <v>1814</v>
      </c>
      <c r="B73" s="94" t="s">
        <v>235</v>
      </c>
      <c r="C73" s="94" t="s">
        <v>1807</v>
      </c>
      <c r="D73" s="94" t="s">
        <v>1414</v>
      </c>
      <c r="E73" s="94" t="s">
        <v>1815</v>
      </c>
      <c r="F73" s="94" t="s">
        <v>661</v>
      </c>
      <c r="G73" s="94" t="s">
        <v>1816</v>
      </c>
      <c r="H73" s="94" t="s">
        <v>1817</v>
      </c>
      <c r="I73" s="94" t="s">
        <v>1799</v>
      </c>
      <c r="J73" s="94" t="s">
        <v>1818</v>
      </c>
      <c r="K73" s="94">
        <v>2017</v>
      </c>
      <c r="L73" s="94">
        <v>100</v>
      </c>
      <c r="M73" s="94">
        <f>L73</f>
        <v>100</v>
      </c>
      <c r="N73" s="94" t="s">
        <v>1786</v>
      </c>
      <c r="O73" s="73"/>
    </row>
    <row r="74" spans="1:15" s="156" customFormat="1" ht="179.4">
      <c r="A74" s="94" t="s">
        <v>1819</v>
      </c>
      <c r="B74" s="94" t="s">
        <v>235</v>
      </c>
      <c r="C74" s="94" t="s">
        <v>1820</v>
      </c>
      <c r="D74" s="94" t="s">
        <v>1821</v>
      </c>
      <c r="E74" s="94" t="s">
        <v>1815</v>
      </c>
      <c r="F74" s="94" t="s">
        <v>661</v>
      </c>
      <c r="G74" s="94" t="s">
        <v>1822</v>
      </c>
      <c r="H74" s="94" t="s">
        <v>1823</v>
      </c>
      <c r="I74" s="94" t="s">
        <v>1799</v>
      </c>
      <c r="J74" s="94" t="s">
        <v>1824</v>
      </c>
      <c r="K74" s="94">
        <v>2017</v>
      </c>
      <c r="L74" s="94">
        <v>100</v>
      </c>
      <c r="M74" s="94">
        <f>L74</f>
        <v>100</v>
      </c>
      <c r="N74" s="94" t="s">
        <v>1786</v>
      </c>
      <c r="O74" s="73"/>
    </row>
    <row r="75" spans="1:15" s="156" customFormat="1" ht="110.4">
      <c r="A75" s="94" t="s">
        <v>1706</v>
      </c>
      <c r="B75" s="94" t="s">
        <v>932</v>
      </c>
      <c r="C75" s="94" t="s">
        <v>1707</v>
      </c>
      <c r="D75" s="94" t="s">
        <v>1414</v>
      </c>
      <c r="E75" s="94" t="s">
        <v>1639</v>
      </c>
      <c r="F75" s="94" t="s">
        <v>965</v>
      </c>
      <c r="G75" s="94" t="s">
        <v>1708</v>
      </c>
      <c r="H75" s="94" t="s">
        <v>1709</v>
      </c>
      <c r="I75" s="94" t="s">
        <v>1825</v>
      </c>
      <c r="J75" s="94" t="s">
        <v>240</v>
      </c>
      <c r="K75" s="94">
        <v>2017</v>
      </c>
      <c r="L75" s="94">
        <v>100</v>
      </c>
      <c r="M75" s="94">
        <v>33.33</v>
      </c>
      <c r="N75" s="94" t="s">
        <v>1826</v>
      </c>
      <c r="O75" s="73"/>
    </row>
    <row r="76" spans="1:15" s="156" customFormat="1" ht="69">
      <c r="A76" s="94" t="s">
        <v>1827</v>
      </c>
      <c r="B76" s="94" t="s">
        <v>932</v>
      </c>
      <c r="C76" s="94" t="s">
        <v>1828</v>
      </c>
      <c r="D76" s="94" t="s">
        <v>1414</v>
      </c>
      <c r="E76" s="94" t="s">
        <v>1712</v>
      </c>
      <c r="F76" s="94" t="s">
        <v>1829</v>
      </c>
      <c r="G76" s="94" t="s">
        <v>1830</v>
      </c>
      <c r="H76" s="94"/>
      <c r="I76" s="94" t="s">
        <v>1825</v>
      </c>
      <c r="J76" s="94" t="s">
        <v>836</v>
      </c>
      <c r="K76" s="94">
        <v>2017</v>
      </c>
      <c r="L76" s="94">
        <v>100</v>
      </c>
      <c r="M76" s="94">
        <v>33.33</v>
      </c>
      <c r="N76" s="94" t="s">
        <v>1826</v>
      </c>
      <c r="O76" s="73"/>
    </row>
    <row r="77" spans="1:15" s="156" customFormat="1" ht="82.8">
      <c r="A77" s="94" t="s">
        <v>1778</v>
      </c>
      <c r="B77" s="94" t="s">
        <v>235</v>
      </c>
      <c r="C77" s="94" t="s">
        <v>1779</v>
      </c>
      <c r="D77" s="94" t="s">
        <v>1414</v>
      </c>
      <c r="E77" s="94" t="s">
        <v>1780</v>
      </c>
      <c r="F77" s="94" t="s">
        <v>1781</v>
      </c>
      <c r="G77" s="94" t="s">
        <v>1782</v>
      </c>
      <c r="H77" s="94" t="s">
        <v>1783</v>
      </c>
      <c r="I77" s="94"/>
      <c r="J77" s="94" t="s">
        <v>1785</v>
      </c>
      <c r="K77" s="94">
        <v>2017</v>
      </c>
      <c r="L77" s="94">
        <v>100</v>
      </c>
      <c r="M77" s="94">
        <v>50</v>
      </c>
      <c r="N77" s="94" t="s">
        <v>1831</v>
      </c>
      <c r="O77" s="73"/>
    </row>
    <row r="78" spans="1:15" s="156" customFormat="1" ht="82.8">
      <c r="A78" s="94" t="s">
        <v>1787</v>
      </c>
      <c r="B78" s="94" t="s">
        <v>235</v>
      </c>
      <c r="C78" s="94" t="s">
        <v>1779</v>
      </c>
      <c r="D78" s="94" t="s">
        <v>1414</v>
      </c>
      <c r="E78" s="94" t="s">
        <v>1780</v>
      </c>
      <c r="F78" s="94" t="s">
        <v>1788</v>
      </c>
      <c r="G78" s="94" t="s">
        <v>1789</v>
      </c>
      <c r="H78" s="94" t="s">
        <v>1790</v>
      </c>
      <c r="I78" s="94"/>
      <c r="J78" s="94" t="s">
        <v>1792</v>
      </c>
      <c r="K78" s="94">
        <v>2017</v>
      </c>
      <c r="L78" s="94">
        <v>100</v>
      </c>
      <c r="M78" s="94">
        <v>50</v>
      </c>
      <c r="N78" s="94" t="s">
        <v>1831</v>
      </c>
      <c r="O78" s="73"/>
    </row>
    <row r="79" spans="1:15" s="156" customFormat="1" ht="110.4">
      <c r="A79" s="94" t="s">
        <v>1793</v>
      </c>
      <c r="B79" s="94" t="s">
        <v>235</v>
      </c>
      <c r="C79" s="94" t="s">
        <v>1794</v>
      </c>
      <c r="D79" s="94" t="s">
        <v>1414</v>
      </c>
      <c r="E79" s="94" t="s">
        <v>1795</v>
      </c>
      <c r="F79" s="94" t="s">
        <v>1796</v>
      </c>
      <c r="G79" s="94" t="s">
        <v>1797</v>
      </c>
      <c r="H79" s="94" t="s">
        <v>1832</v>
      </c>
      <c r="I79" s="94"/>
      <c r="J79" s="94" t="s">
        <v>1800</v>
      </c>
      <c r="K79" s="94">
        <v>2017</v>
      </c>
      <c r="L79" s="94">
        <v>100</v>
      </c>
      <c r="M79" s="94">
        <v>50</v>
      </c>
      <c r="N79" s="94" t="s">
        <v>1831</v>
      </c>
      <c r="O79" s="73"/>
    </row>
    <row r="80" spans="1:15" s="156" customFormat="1" ht="110.4">
      <c r="A80" s="94" t="s">
        <v>1801</v>
      </c>
      <c r="B80" s="94" t="s">
        <v>235</v>
      </c>
      <c r="C80" s="94" t="s">
        <v>1794</v>
      </c>
      <c r="D80" s="94" t="s">
        <v>1414</v>
      </c>
      <c r="E80" s="94" t="s">
        <v>1795</v>
      </c>
      <c r="F80" s="94" t="s">
        <v>1802</v>
      </c>
      <c r="G80" s="94" t="s">
        <v>1803</v>
      </c>
      <c r="H80" s="94" t="s">
        <v>1832</v>
      </c>
      <c r="I80" s="94"/>
      <c r="J80" s="94" t="s">
        <v>1805</v>
      </c>
      <c r="K80" s="94">
        <v>2017</v>
      </c>
      <c r="L80" s="94">
        <v>100</v>
      </c>
      <c r="M80" s="94">
        <v>50</v>
      </c>
      <c r="N80" s="94" t="s">
        <v>1831</v>
      </c>
      <c r="O80" s="73"/>
    </row>
    <row r="81" spans="1:15" s="156" customFormat="1" ht="124.2">
      <c r="A81" s="94" t="s">
        <v>1833</v>
      </c>
      <c r="B81" s="94" t="s">
        <v>235</v>
      </c>
      <c r="C81" s="94" t="s">
        <v>1834</v>
      </c>
      <c r="D81" s="94" t="s">
        <v>1414</v>
      </c>
      <c r="E81" s="94" t="s">
        <v>1835</v>
      </c>
      <c r="F81" s="94" t="s">
        <v>1836</v>
      </c>
      <c r="G81" s="94" t="s">
        <v>1837</v>
      </c>
      <c r="H81" s="94" t="s">
        <v>1838</v>
      </c>
      <c r="I81" s="94" t="s">
        <v>1839</v>
      </c>
      <c r="J81" s="94" t="s">
        <v>1840</v>
      </c>
      <c r="K81" s="94">
        <v>2017</v>
      </c>
      <c r="L81" s="94">
        <v>100</v>
      </c>
      <c r="M81" s="94">
        <v>50</v>
      </c>
      <c r="N81" s="94" t="s">
        <v>1841</v>
      </c>
      <c r="O81" s="73"/>
    </row>
    <row r="82" spans="1:15" s="156" customFormat="1" ht="124.2">
      <c r="A82" s="94" t="s">
        <v>1842</v>
      </c>
      <c r="B82" s="94" t="s">
        <v>235</v>
      </c>
      <c r="C82" s="94" t="s">
        <v>1834</v>
      </c>
      <c r="D82" s="94" t="s">
        <v>1414</v>
      </c>
      <c r="E82" s="94" t="s">
        <v>1835</v>
      </c>
      <c r="F82" s="94" t="s">
        <v>1836</v>
      </c>
      <c r="G82" s="94" t="s">
        <v>1843</v>
      </c>
      <c r="H82" s="94" t="s">
        <v>1844</v>
      </c>
      <c r="I82" s="94" t="s">
        <v>1839</v>
      </c>
      <c r="J82" s="94" t="s">
        <v>1840</v>
      </c>
      <c r="K82" s="94">
        <v>2017</v>
      </c>
      <c r="L82" s="94">
        <v>100</v>
      </c>
      <c r="M82" s="94">
        <v>50</v>
      </c>
      <c r="N82" s="94" t="s">
        <v>1841</v>
      </c>
      <c r="O82" s="73"/>
    </row>
    <row r="83" spans="1:15" s="156" customFormat="1" ht="124.2">
      <c r="A83" s="94" t="s">
        <v>1833</v>
      </c>
      <c r="B83" s="94" t="s">
        <v>1845</v>
      </c>
      <c r="C83" s="94" t="s">
        <v>1834</v>
      </c>
      <c r="D83" s="94" t="s">
        <v>1414</v>
      </c>
      <c r="E83" s="94" t="s">
        <v>1835</v>
      </c>
      <c r="F83" s="94" t="s">
        <v>1836</v>
      </c>
      <c r="G83" s="94" t="s">
        <v>1837</v>
      </c>
      <c r="H83" s="94" t="s">
        <v>1838</v>
      </c>
      <c r="I83" s="94" t="s">
        <v>1839</v>
      </c>
      <c r="J83" s="94" t="s">
        <v>1840</v>
      </c>
      <c r="K83" s="94">
        <v>2017</v>
      </c>
      <c r="L83" s="94">
        <v>100</v>
      </c>
      <c r="M83" s="94">
        <v>50</v>
      </c>
      <c r="N83" s="94" t="s">
        <v>1846</v>
      </c>
      <c r="O83" s="73"/>
    </row>
    <row r="84" spans="1:15" s="156" customFormat="1" ht="124.2">
      <c r="A84" s="94" t="s">
        <v>1842</v>
      </c>
      <c r="B84" s="94" t="s">
        <v>1845</v>
      </c>
      <c r="C84" s="94" t="s">
        <v>1834</v>
      </c>
      <c r="D84" s="94" t="s">
        <v>1414</v>
      </c>
      <c r="E84" s="94" t="s">
        <v>1835</v>
      </c>
      <c r="F84" s="94" t="s">
        <v>1836</v>
      </c>
      <c r="G84" s="94" t="s">
        <v>1843</v>
      </c>
      <c r="H84" s="94" t="s">
        <v>1844</v>
      </c>
      <c r="I84" s="94" t="s">
        <v>1839</v>
      </c>
      <c r="J84" s="94" t="s">
        <v>1840</v>
      </c>
      <c r="K84" s="94">
        <v>2017</v>
      </c>
      <c r="L84" s="94">
        <v>100</v>
      </c>
      <c r="M84" s="94">
        <v>50</v>
      </c>
      <c r="N84" s="94" t="s">
        <v>1846</v>
      </c>
      <c r="O84" s="73"/>
    </row>
    <row r="85" spans="1:15" s="156" customFormat="1" ht="165.6">
      <c r="A85" s="94" t="s">
        <v>1847</v>
      </c>
      <c r="B85" s="94" t="s">
        <v>1848</v>
      </c>
      <c r="C85" s="94" t="s">
        <v>1519</v>
      </c>
      <c r="D85" s="94" t="s">
        <v>1414</v>
      </c>
      <c r="E85" s="94" t="s">
        <v>1849</v>
      </c>
      <c r="F85" s="94" t="s">
        <v>1850</v>
      </c>
      <c r="G85" s="94" t="s">
        <v>1851</v>
      </c>
      <c r="H85" s="94" t="s">
        <v>1852</v>
      </c>
      <c r="I85" s="94" t="s">
        <v>1853</v>
      </c>
      <c r="J85" s="94" t="s">
        <v>1854</v>
      </c>
      <c r="K85" s="94">
        <v>2017</v>
      </c>
      <c r="L85" s="94">
        <v>100</v>
      </c>
      <c r="M85" s="94">
        <f>L85/1</f>
        <v>100</v>
      </c>
      <c r="N85" s="94" t="s">
        <v>1855</v>
      </c>
      <c r="O85" s="73"/>
    </row>
    <row r="86" spans="1:15" s="156" customFormat="1" ht="165.6">
      <c r="A86" s="94" t="s">
        <v>1856</v>
      </c>
      <c r="B86" s="94" t="s">
        <v>1848</v>
      </c>
      <c r="C86" s="94" t="s">
        <v>1857</v>
      </c>
      <c r="D86" s="94" t="s">
        <v>1414</v>
      </c>
      <c r="E86" s="94" t="s">
        <v>1849</v>
      </c>
      <c r="F86" s="94" t="s">
        <v>1850</v>
      </c>
      <c r="G86" s="94" t="s">
        <v>1858</v>
      </c>
      <c r="H86" s="94" t="s">
        <v>1859</v>
      </c>
      <c r="I86" s="94" t="s">
        <v>1853</v>
      </c>
      <c r="J86" s="94" t="s">
        <v>1854</v>
      </c>
      <c r="K86" s="94">
        <v>2017</v>
      </c>
      <c r="L86" s="94">
        <v>100</v>
      </c>
      <c r="M86" s="94">
        <f>L86/1</f>
        <v>100</v>
      </c>
      <c r="N86" s="94" t="s">
        <v>1855</v>
      </c>
      <c r="O86" s="73"/>
    </row>
    <row r="87" spans="1:15" s="156" customFormat="1" ht="165.6">
      <c r="A87" s="94" t="s">
        <v>1744</v>
      </c>
      <c r="B87" s="94" t="s">
        <v>1848</v>
      </c>
      <c r="C87" s="94" t="s">
        <v>1860</v>
      </c>
      <c r="D87" s="94" t="s">
        <v>1414</v>
      </c>
      <c r="E87" s="94" t="s">
        <v>1849</v>
      </c>
      <c r="F87" s="94" t="s">
        <v>1850</v>
      </c>
      <c r="G87" s="94" t="s">
        <v>1861</v>
      </c>
      <c r="H87" s="94" t="s">
        <v>1862</v>
      </c>
      <c r="I87" s="94" t="s">
        <v>1853</v>
      </c>
      <c r="J87" s="94" t="s">
        <v>1854</v>
      </c>
      <c r="K87" s="94">
        <v>2017</v>
      </c>
      <c r="L87" s="94">
        <v>100</v>
      </c>
      <c r="M87" s="94">
        <f>L87/2</f>
        <v>50</v>
      </c>
      <c r="N87" s="94" t="s">
        <v>1855</v>
      </c>
      <c r="O87" s="73"/>
    </row>
    <row r="88" spans="1:15" s="156" customFormat="1" ht="165.6">
      <c r="A88" s="94" t="s">
        <v>1863</v>
      </c>
      <c r="B88" s="94" t="s">
        <v>1848</v>
      </c>
      <c r="C88" s="94" t="s">
        <v>1860</v>
      </c>
      <c r="D88" s="94" t="s">
        <v>1414</v>
      </c>
      <c r="E88" s="94" t="s">
        <v>1849</v>
      </c>
      <c r="F88" s="94" t="s">
        <v>1850</v>
      </c>
      <c r="G88" s="94" t="s">
        <v>1864</v>
      </c>
      <c r="H88" s="94" t="s">
        <v>1865</v>
      </c>
      <c r="I88" s="94" t="s">
        <v>1853</v>
      </c>
      <c r="J88" s="94" t="s">
        <v>1854</v>
      </c>
      <c r="K88" s="94">
        <v>2017</v>
      </c>
      <c r="L88" s="94">
        <v>100</v>
      </c>
      <c r="M88" s="94">
        <f>L88/2</f>
        <v>50</v>
      </c>
      <c r="N88" s="94" t="s">
        <v>1855</v>
      </c>
      <c r="O88" s="73"/>
    </row>
    <row r="89" spans="1:15" s="156" customFormat="1" ht="124.2">
      <c r="A89" s="94" t="s">
        <v>1866</v>
      </c>
      <c r="B89" s="94" t="s">
        <v>1848</v>
      </c>
      <c r="C89" s="94" t="s">
        <v>1867</v>
      </c>
      <c r="D89" s="94" t="s">
        <v>1414</v>
      </c>
      <c r="E89" s="94" t="s">
        <v>1868</v>
      </c>
      <c r="F89" s="94" t="s">
        <v>1869</v>
      </c>
      <c r="G89" s="94" t="s">
        <v>1870</v>
      </c>
      <c r="H89" s="94" t="s">
        <v>1871</v>
      </c>
      <c r="I89" s="94" t="s">
        <v>1853</v>
      </c>
      <c r="J89" s="94" t="s">
        <v>1854</v>
      </c>
      <c r="K89" s="94">
        <v>2017</v>
      </c>
      <c r="L89" s="94">
        <v>100</v>
      </c>
      <c r="M89" s="94">
        <f>100/5</f>
        <v>20</v>
      </c>
      <c r="N89" s="94" t="s">
        <v>1855</v>
      </c>
      <c r="O89" s="73"/>
    </row>
    <row r="90" spans="1:15" s="156" customFormat="1" ht="124.2">
      <c r="A90" s="94" t="s">
        <v>1872</v>
      </c>
      <c r="B90" s="94" t="s">
        <v>1848</v>
      </c>
      <c r="C90" s="94" t="s">
        <v>1873</v>
      </c>
      <c r="D90" s="94" t="s">
        <v>1414</v>
      </c>
      <c r="E90" s="94" t="s">
        <v>1868</v>
      </c>
      <c r="F90" s="94" t="s">
        <v>1869</v>
      </c>
      <c r="G90" s="94" t="s">
        <v>1874</v>
      </c>
      <c r="H90" s="94" t="s">
        <v>1875</v>
      </c>
      <c r="I90" s="94" t="s">
        <v>1853</v>
      </c>
      <c r="J90" s="94" t="s">
        <v>1854</v>
      </c>
      <c r="K90" s="94">
        <v>2017</v>
      </c>
      <c r="L90" s="94">
        <v>100</v>
      </c>
      <c r="M90" s="94">
        <f>L90/5</f>
        <v>20</v>
      </c>
      <c r="N90" s="94" t="s">
        <v>1855</v>
      </c>
      <c r="O90" s="73"/>
    </row>
    <row r="91" spans="1:15" s="156" customFormat="1" ht="193.2">
      <c r="A91" s="94" t="s">
        <v>1876</v>
      </c>
      <c r="B91" s="94" t="s">
        <v>235</v>
      </c>
      <c r="C91" s="94" t="s">
        <v>1877</v>
      </c>
      <c r="D91" s="94" t="s">
        <v>1414</v>
      </c>
      <c r="E91" s="94" t="s">
        <v>1878</v>
      </c>
      <c r="F91" s="94" t="s">
        <v>260</v>
      </c>
      <c r="G91" s="94" t="s">
        <v>1879</v>
      </c>
      <c r="H91" s="94" t="s">
        <v>1880</v>
      </c>
      <c r="I91" s="94"/>
      <c r="J91" s="94" t="s">
        <v>1881</v>
      </c>
      <c r="K91" s="94">
        <v>2017</v>
      </c>
      <c r="L91" s="94">
        <v>100</v>
      </c>
      <c r="M91" s="94">
        <v>100</v>
      </c>
      <c r="N91" s="94" t="s">
        <v>1538</v>
      </c>
      <c r="O91" s="73"/>
    </row>
    <row r="92" spans="1:15" s="156" customFormat="1" ht="193.2">
      <c r="A92" s="94" t="s">
        <v>1882</v>
      </c>
      <c r="B92" s="94" t="s">
        <v>235</v>
      </c>
      <c r="C92" s="94" t="s">
        <v>1883</v>
      </c>
      <c r="D92" s="94" t="s">
        <v>1414</v>
      </c>
      <c r="E92" s="94" t="s">
        <v>1884</v>
      </c>
      <c r="F92" s="94" t="s">
        <v>260</v>
      </c>
      <c r="G92" s="94" t="s">
        <v>1885</v>
      </c>
      <c r="H92" s="94" t="s">
        <v>1886</v>
      </c>
      <c r="I92" s="94"/>
      <c r="J92" s="94" t="s">
        <v>1887</v>
      </c>
      <c r="K92" s="94">
        <v>2017</v>
      </c>
      <c r="L92" s="94">
        <v>100</v>
      </c>
      <c r="M92" s="94">
        <v>100</v>
      </c>
      <c r="N92" s="94" t="s">
        <v>1538</v>
      </c>
      <c r="O92" s="73"/>
    </row>
    <row r="93" spans="1:15" s="156" customFormat="1" ht="193.2">
      <c r="A93" s="94" t="s">
        <v>1888</v>
      </c>
      <c r="B93" s="94" t="s">
        <v>235</v>
      </c>
      <c r="C93" s="94" t="s">
        <v>1889</v>
      </c>
      <c r="D93" s="94" t="s">
        <v>1414</v>
      </c>
      <c r="E93" s="94" t="s">
        <v>1890</v>
      </c>
      <c r="F93" s="94" t="s">
        <v>260</v>
      </c>
      <c r="G93" s="94" t="s">
        <v>1891</v>
      </c>
      <c r="H93" s="94" t="s">
        <v>1892</v>
      </c>
      <c r="I93" s="94"/>
      <c r="J93" s="94" t="s">
        <v>1893</v>
      </c>
      <c r="K93" s="94">
        <v>2017</v>
      </c>
      <c r="L93" s="94">
        <v>100</v>
      </c>
      <c r="M93" s="94">
        <v>33.33</v>
      </c>
      <c r="N93" s="94" t="s">
        <v>1538</v>
      </c>
      <c r="O93" s="73"/>
    </row>
    <row r="94" spans="1:15" s="156" customFormat="1" ht="207">
      <c r="A94" s="94" t="s">
        <v>1894</v>
      </c>
      <c r="B94" s="94" t="s">
        <v>235</v>
      </c>
      <c r="C94" s="94" t="s">
        <v>1895</v>
      </c>
      <c r="D94" s="94" t="s">
        <v>1414</v>
      </c>
      <c r="E94" s="94" t="s">
        <v>1896</v>
      </c>
      <c r="F94" s="94" t="s">
        <v>833</v>
      </c>
      <c r="G94" s="94" t="s">
        <v>1897</v>
      </c>
      <c r="H94" s="94" t="s">
        <v>1898</v>
      </c>
      <c r="I94" s="94"/>
      <c r="J94" s="94" t="s">
        <v>1899</v>
      </c>
      <c r="K94" s="94">
        <v>2017</v>
      </c>
      <c r="L94" s="94">
        <v>100</v>
      </c>
      <c r="M94" s="94">
        <v>25</v>
      </c>
      <c r="N94" s="94" t="s">
        <v>1538</v>
      </c>
      <c r="O94" s="73"/>
    </row>
    <row r="95" spans="1:15" s="156" customFormat="1" ht="409.6">
      <c r="A95" s="94" t="s">
        <v>1900</v>
      </c>
      <c r="B95" s="94" t="s">
        <v>235</v>
      </c>
      <c r="C95" s="94" t="s">
        <v>1901</v>
      </c>
      <c r="D95" s="94" t="s">
        <v>1414</v>
      </c>
      <c r="E95" s="94" t="s">
        <v>1902</v>
      </c>
      <c r="F95" s="94" t="s">
        <v>1903</v>
      </c>
      <c r="G95" s="94"/>
      <c r="H95" s="94"/>
      <c r="I95" s="94"/>
      <c r="J95" s="94" t="s">
        <v>1904</v>
      </c>
      <c r="K95" s="94">
        <v>2017</v>
      </c>
      <c r="L95" s="94">
        <v>100</v>
      </c>
      <c r="M95" s="94">
        <v>33.33</v>
      </c>
      <c r="N95" s="94" t="s">
        <v>1538</v>
      </c>
      <c r="O95" s="73"/>
    </row>
    <row r="96" spans="1:15" s="156" customFormat="1" ht="409.6">
      <c r="A96" s="94" t="s">
        <v>1905</v>
      </c>
      <c r="B96" s="94" t="s">
        <v>235</v>
      </c>
      <c r="C96" s="94" t="s">
        <v>1906</v>
      </c>
      <c r="D96" s="94" t="s">
        <v>1414</v>
      </c>
      <c r="E96" s="94" t="s">
        <v>1902</v>
      </c>
      <c r="F96" s="94" t="s">
        <v>1903</v>
      </c>
      <c r="G96" s="94"/>
      <c r="H96" s="94"/>
      <c r="I96" s="94"/>
      <c r="J96" s="94" t="s">
        <v>1904</v>
      </c>
      <c r="K96" s="94">
        <v>2017</v>
      </c>
      <c r="L96" s="94">
        <v>100</v>
      </c>
      <c r="M96" s="94">
        <v>33.33</v>
      </c>
      <c r="N96" s="94" t="s">
        <v>1538</v>
      </c>
      <c r="O96" s="73"/>
    </row>
    <row r="97" spans="1:15" s="156" customFormat="1" ht="193.2">
      <c r="A97" s="94" t="s">
        <v>1907</v>
      </c>
      <c r="B97" s="94" t="s">
        <v>235</v>
      </c>
      <c r="C97" s="94" t="s">
        <v>1908</v>
      </c>
      <c r="D97" s="94" t="s">
        <v>1414</v>
      </c>
      <c r="E97" s="94" t="s">
        <v>1909</v>
      </c>
      <c r="F97" s="94" t="s">
        <v>260</v>
      </c>
      <c r="G97" s="94" t="s">
        <v>1910</v>
      </c>
      <c r="H97" s="94" t="s">
        <v>1911</v>
      </c>
      <c r="I97" s="94"/>
      <c r="J97" s="94" t="s">
        <v>1912</v>
      </c>
      <c r="K97" s="94">
        <v>2017</v>
      </c>
      <c r="L97" s="94">
        <v>100</v>
      </c>
      <c r="M97" s="94">
        <v>100</v>
      </c>
      <c r="N97" s="94" t="s">
        <v>1538</v>
      </c>
      <c r="O97" s="73"/>
    </row>
    <row r="98" spans="1:15" s="156" customFormat="1" ht="193.2">
      <c r="A98" s="94" t="s">
        <v>1913</v>
      </c>
      <c r="B98" s="94" t="s">
        <v>235</v>
      </c>
      <c r="C98" s="94" t="s">
        <v>1906</v>
      </c>
      <c r="D98" s="94" t="s">
        <v>1414</v>
      </c>
      <c r="E98" s="94" t="s">
        <v>1914</v>
      </c>
      <c r="F98" s="94" t="s">
        <v>260</v>
      </c>
      <c r="G98" s="94" t="s">
        <v>1915</v>
      </c>
      <c r="H98" s="94" t="s">
        <v>1916</v>
      </c>
      <c r="I98" s="94"/>
      <c r="J98" s="94" t="s">
        <v>1917</v>
      </c>
      <c r="K98" s="94">
        <v>2017</v>
      </c>
      <c r="L98" s="94">
        <v>100</v>
      </c>
      <c r="M98" s="94">
        <v>33.33</v>
      </c>
      <c r="N98" s="94" t="s">
        <v>1538</v>
      </c>
      <c r="O98" s="73"/>
    </row>
    <row r="99" spans="1:15" s="156" customFormat="1" ht="151.80000000000001">
      <c r="A99" s="94" t="s">
        <v>1918</v>
      </c>
      <c r="B99" s="94" t="s">
        <v>235</v>
      </c>
      <c r="C99" s="94" t="s">
        <v>1919</v>
      </c>
      <c r="D99" s="94" t="s">
        <v>1414</v>
      </c>
      <c r="E99" s="94" t="s">
        <v>1920</v>
      </c>
      <c r="F99" s="94" t="s">
        <v>1921</v>
      </c>
      <c r="G99" s="94" t="s">
        <v>1922</v>
      </c>
      <c r="H99" s="94" t="s">
        <v>1923</v>
      </c>
      <c r="I99" s="94" t="s">
        <v>1924</v>
      </c>
      <c r="J99" s="94" t="s">
        <v>1925</v>
      </c>
      <c r="K99" s="94">
        <v>2017</v>
      </c>
      <c r="L99" s="94">
        <v>100</v>
      </c>
      <c r="M99" s="94">
        <v>50</v>
      </c>
      <c r="N99" s="94" t="s">
        <v>1538</v>
      </c>
      <c r="O99" s="73"/>
    </row>
    <row r="100" spans="1:15" s="156" customFormat="1" ht="138">
      <c r="A100" s="94" t="s">
        <v>1926</v>
      </c>
      <c r="B100" s="94" t="s">
        <v>235</v>
      </c>
      <c r="C100" s="94" t="s">
        <v>1927</v>
      </c>
      <c r="D100" s="94" t="s">
        <v>1433</v>
      </c>
      <c r="E100" s="94" t="s">
        <v>1928</v>
      </c>
      <c r="F100" s="94" t="s">
        <v>1929</v>
      </c>
      <c r="G100" s="94" t="s">
        <v>1930</v>
      </c>
      <c r="H100" s="94" t="s">
        <v>1931</v>
      </c>
      <c r="I100" s="94" t="s">
        <v>1932</v>
      </c>
      <c r="J100" s="94" t="s">
        <v>1933</v>
      </c>
      <c r="K100" s="94">
        <v>2017</v>
      </c>
      <c r="L100" s="94">
        <v>100</v>
      </c>
      <c r="M100" s="94">
        <v>100</v>
      </c>
      <c r="N100" s="387" t="s">
        <v>1934</v>
      </c>
      <c r="O100" s="73"/>
    </row>
    <row r="101" spans="1:15" s="156" customFormat="1" ht="124.2">
      <c r="A101" s="385" t="s">
        <v>1935</v>
      </c>
      <c r="B101" s="400" t="s">
        <v>235</v>
      </c>
      <c r="C101" s="454" t="s">
        <v>1936</v>
      </c>
      <c r="D101" s="383" t="s">
        <v>1414</v>
      </c>
      <c r="E101" s="455" t="s">
        <v>1937</v>
      </c>
      <c r="F101" s="456" t="s">
        <v>1938</v>
      </c>
      <c r="G101" s="378" t="s">
        <v>1939</v>
      </c>
      <c r="H101" s="385" t="s">
        <v>1940</v>
      </c>
      <c r="I101" s="403"/>
      <c r="J101" s="457" t="s">
        <v>1941</v>
      </c>
      <c r="K101" s="404">
        <v>2017</v>
      </c>
      <c r="L101" s="387">
        <v>100</v>
      </c>
      <c r="M101" s="94">
        <v>100</v>
      </c>
      <c r="N101" s="90" t="s">
        <v>1942</v>
      </c>
      <c r="O101" s="73"/>
    </row>
    <row r="102" spans="1:15" s="156" customFormat="1" ht="55.2">
      <c r="A102" s="458" t="s">
        <v>1943</v>
      </c>
      <c r="B102" s="459" t="s">
        <v>1653</v>
      </c>
      <c r="C102" s="374" t="s">
        <v>1944</v>
      </c>
      <c r="D102" s="380" t="s">
        <v>1414</v>
      </c>
      <c r="E102" s="460" t="s">
        <v>1945</v>
      </c>
      <c r="F102" s="461" t="s">
        <v>630</v>
      </c>
      <c r="G102" s="402" t="s">
        <v>1946</v>
      </c>
      <c r="H102" s="462"/>
      <c r="I102" s="462"/>
      <c r="J102" s="378" t="s">
        <v>343</v>
      </c>
      <c r="K102" s="380">
        <v>2017</v>
      </c>
      <c r="L102" s="463">
        <v>100</v>
      </c>
      <c r="M102" s="94">
        <v>33.33</v>
      </c>
      <c r="N102" s="90" t="s">
        <v>1947</v>
      </c>
      <c r="O102" s="73"/>
    </row>
    <row r="103" spans="1:15" s="156" customFormat="1" ht="79.2">
      <c r="A103" s="458" t="s">
        <v>1948</v>
      </c>
      <c r="B103" s="445" t="s">
        <v>1653</v>
      </c>
      <c r="C103" s="374" t="s">
        <v>1949</v>
      </c>
      <c r="D103" s="380" t="s">
        <v>1414</v>
      </c>
      <c r="E103" s="464" t="s">
        <v>1945</v>
      </c>
      <c r="F103" s="465" t="s">
        <v>630</v>
      </c>
      <c r="G103" s="402" t="s">
        <v>1950</v>
      </c>
      <c r="H103" s="380"/>
      <c r="I103" s="380"/>
      <c r="J103" s="378" t="s">
        <v>343</v>
      </c>
      <c r="K103" s="380">
        <v>2017</v>
      </c>
      <c r="L103" s="466">
        <v>100</v>
      </c>
      <c r="M103" s="94">
        <v>50</v>
      </c>
      <c r="N103" s="90" t="s">
        <v>1947</v>
      </c>
      <c r="O103" s="73"/>
    </row>
    <row r="104" spans="1:15" s="156" customFormat="1" ht="72">
      <c r="A104" s="374" t="s">
        <v>1951</v>
      </c>
      <c r="B104" s="400" t="s">
        <v>235</v>
      </c>
      <c r="C104" s="382" t="s">
        <v>1952</v>
      </c>
      <c r="D104" s="400" t="s">
        <v>1414</v>
      </c>
      <c r="E104" s="378" t="s">
        <v>1953</v>
      </c>
      <c r="F104" s="377" t="s">
        <v>965</v>
      </c>
      <c r="G104" s="402" t="s">
        <v>1954</v>
      </c>
      <c r="H104" s="378"/>
      <c r="I104" s="403" t="s">
        <v>1955</v>
      </c>
      <c r="J104" s="467" t="s">
        <v>343</v>
      </c>
      <c r="K104" s="386">
        <v>2017</v>
      </c>
      <c r="L104" s="387">
        <v>100</v>
      </c>
      <c r="M104" s="94">
        <v>50</v>
      </c>
      <c r="N104" s="90" t="s">
        <v>1956</v>
      </c>
      <c r="O104" s="73"/>
    </row>
    <row r="105" spans="1:15" s="156" customFormat="1" ht="82.8">
      <c r="A105" s="374" t="s">
        <v>1957</v>
      </c>
      <c r="B105" s="382" t="s">
        <v>932</v>
      </c>
      <c r="C105" s="382" t="s">
        <v>1958</v>
      </c>
      <c r="D105" s="400" t="s">
        <v>1414</v>
      </c>
      <c r="E105" s="378" t="s">
        <v>1959</v>
      </c>
      <c r="F105" s="377" t="s">
        <v>965</v>
      </c>
      <c r="G105" s="402" t="s">
        <v>1960</v>
      </c>
      <c r="H105" s="462"/>
      <c r="I105" s="403" t="s">
        <v>1955</v>
      </c>
      <c r="J105" s="378" t="s">
        <v>343</v>
      </c>
      <c r="K105" s="386">
        <v>2017</v>
      </c>
      <c r="L105" s="463">
        <v>100</v>
      </c>
      <c r="M105" s="94">
        <v>33.33</v>
      </c>
      <c r="N105" s="468" t="s">
        <v>1476</v>
      </c>
      <c r="O105" s="73"/>
    </row>
    <row r="106" spans="1:15" s="156" customFormat="1" ht="82.8">
      <c r="A106" s="378" t="s">
        <v>1961</v>
      </c>
      <c r="B106" s="382" t="s">
        <v>932</v>
      </c>
      <c r="C106" s="378" t="s">
        <v>1962</v>
      </c>
      <c r="D106" s="400" t="s">
        <v>1414</v>
      </c>
      <c r="E106" s="378" t="s">
        <v>1953</v>
      </c>
      <c r="F106" s="377" t="s">
        <v>965</v>
      </c>
      <c r="G106" s="402" t="s">
        <v>1963</v>
      </c>
      <c r="H106" s="462"/>
      <c r="I106" s="403" t="s">
        <v>1955</v>
      </c>
      <c r="J106" s="378" t="s">
        <v>343</v>
      </c>
      <c r="K106" s="386">
        <v>2017</v>
      </c>
      <c r="L106" s="463">
        <v>100</v>
      </c>
      <c r="M106" s="94">
        <v>50</v>
      </c>
      <c r="N106" s="468" t="s">
        <v>1476</v>
      </c>
      <c r="O106" s="73"/>
    </row>
    <row r="107" spans="1:15" s="156" customFormat="1" ht="165.6">
      <c r="A107" s="469" t="s">
        <v>1964</v>
      </c>
      <c r="B107" s="470" t="s">
        <v>235</v>
      </c>
      <c r="C107" s="470" t="s">
        <v>1965</v>
      </c>
      <c r="D107" s="471" t="s">
        <v>1414</v>
      </c>
      <c r="E107" s="472" t="s">
        <v>1966</v>
      </c>
      <c r="F107" s="473" t="s">
        <v>260</v>
      </c>
      <c r="G107" s="471" t="s">
        <v>1967</v>
      </c>
      <c r="H107" s="474" t="s">
        <v>1968</v>
      </c>
      <c r="I107" s="475"/>
      <c r="J107" s="470" t="s">
        <v>1969</v>
      </c>
      <c r="K107" s="471">
        <v>2017</v>
      </c>
      <c r="L107" s="476">
        <v>100</v>
      </c>
      <c r="M107" s="94">
        <v>50</v>
      </c>
      <c r="N107" s="90" t="s">
        <v>1970</v>
      </c>
      <c r="O107" s="73"/>
    </row>
    <row r="108" spans="1:15" s="156" customFormat="1" ht="187.2">
      <c r="A108" s="477" t="s">
        <v>1971</v>
      </c>
      <c r="B108" s="470" t="s">
        <v>235</v>
      </c>
      <c r="C108" s="478" t="s">
        <v>1807</v>
      </c>
      <c r="D108" s="470" t="s">
        <v>1414</v>
      </c>
      <c r="E108" s="479" t="s">
        <v>1972</v>
      </c>
      <c r="F108" s="391" t="s">
        <v>1973</v>
      </c>
      <c r="G108" s="396" t="s">
        <v>1974</v>
      </c>
      <c r="H108" s="480" t="s">
        <v>1975</v>
      </c>
      <c r="I108" s="481"/>
      <c r="J108" s="482" t="s">
        <v>343</v>
      </c>
      <c r="K108" s="483">
        <v>2017</v>
      </c>
      <c r="L108" s="484">
        <v>100</v>
      </c>
      <c r="M108" s="94">
        <f>L108</f>
        <v>100</v>
      </c>
      <c r="N108" s="90" t="s">
        <v>1976</v>
      </c>
      <c r="O108" s="73"/>
    </row>
    <row r="109" spans="1:15" s="156" customFormat="1" ht="187.2">
      <c r="A109" s="485" t="s">
        <v>1977</v>
      </c>
      <c r="B109" s="470" t="s">
        <v>235</v>
      </c>
      <c r="C109" s="478" t="s">
        <v>1807</v>
      </c>
      <c r="D109" s="470" t="s">
        <v>1414</v>
      </c>
      <c r="E109" s="472" t="s">
        <v>1972</v>
      </c>
      <c r="F109" s="391" t="s">
        <v>1973</v>
      </c>
      <c r="G109" s="396" t="s">
        <v>1978</v>
      </c>
      <c r="H109" s="486" t="s">
        <v>1979</v>
      </c>
      <c r="I109" s="380"/>
      <c r="J109" s="396" t="s">
        <v>343</v>
      </c>
      <c r="K109" s="483">
        <v>2017</v>
      </c>
      <c r="L109" s="484">
        <v>100</v>
      </c>
      <c r="M109" s="94">
        <f>L109</f>
        <v>100</v>
      </c>
      <c r="N109" s="90" t="s">
        <v>1976</v>
      </c>
      <c r="O109" s="73"/>
    </row>
    <row r="110" spans="1:15" s="156" customFormat="1" ht="207">
      <c r="A110" s="487" t="s">
        <v>1980</v>
      </c>
      <c r="B110" s="488" t="s">
        <v>235</v>
      </c>
      <c r="C110" s="487" t="s">
        <v>1981</v>
      </c>
      <c r="D110" s="487" t="s">
        <v>1414</v>
      </c>
      <c r="E110" s="487" t="s">
        <v>1982</v>
      </c>
      <c r="F110" s="487" t="s">
        <v>260</v>
      </c>
      <c r="G110" s="487" t="s">
        <v>1983</v>
      </c>
      <c r="H110" s="487"/>
      <c r="I110" s="487"/>
      <c r="J110" s="489" t="s">
        <v>1984</v>
      </c>
      <c r="K110" s="487">
        <v>2017</v>
      </c>
      <c r="L110" s="490">
        <v>100</v>
      </c>
      <c r="M110" s="94">
        <v>100</v>
      </c>
      <c r="N110" s="491" t="s">
        <v>1985</v>
      </c>
      <c r="O110" s="73"/>
    </row>
    <row r="111" spans="1:15" s="156" customFormat="1" ht="165.6">
      <c r="A111" s="492" t="s">
        <v>1618</v>
      </c>
      <c r="B111" s="493" t="s">
        <v>235</v>
      </c>
      <c r="C111" s="494" t="s">
        <v>1986</v>
      </c>
      <c r="D111" s="472" t="s">
        <v>1414</v>
      </c>
      <c r="E111" s="494" t="s">
        <v>1373</v>
      </c>
      <c r="F111" s="495" t="s">
        <v>1987</v>
      </c>
      <c r="G111" s="402"/>
      <c r="H111" s="496" t="s">
        <v>1988</v>
      </c>
      <c r="I111" s="497"/>
      <c r="J111" s="498" t="s">
        <v>1989</v>
      </c>
      <c r="K111" s="495">
        <v>2017</v>
      </c>
      <c r="L111" s="499">
        <v>100</v>
      </c>
      <c r="M111" s="94">
        <v>100</v>
      </c>
      <c r="N111" s="90" t="s">
        <v>1990</v>
      </c>
      <c r="O111" s="73"/>
    </row>
    <row r="112" spans="1:15" s="156" customFormat="1" ht="165.6">
      <c r="A112" s="492" t="s">
        <v>1991</v>
      </c>
      <c r="B112" s="493" t="s">
        <v>235</v>
      </c>
      <c r="C112" s="494" t="s">
        <v>1992</v>
      </c>
      <c r="D112" s="472" t="s">
        <v>1414</v>
      </c>
      <c r="E112" s="494" t="s">
        <v>1373</v>
      </c>
      <c r="F112" s="495" t="s">
        <v>1987</v>
      </c>
      <c r="G112" s="402"/>
      <c r="H112" s="494" t="s">
        <v>1993</v>
      </c>
      <c r="I112" s="462"/>
      <c r="J112" s="498" t="s">
        <v>1989</v>
      </c>
      <c r="K112" s="495">
        <v>2017</v>
      </c>
      <c r="L112" s="499">
        <v>100</v>
      </c>
      <c r="M112" s="94">
        <v>50</v>
      </c>
      <c r="N112" s="90" t="s">
        <v>1990</v>
      </c>
      <c r="O112" s="73"/>
    </row>
    <row r="113" spans="1:15" s="156" customFormat="1" ht="302.39999999999998">
      <c r="A113" s="485" t="s">
        <v>1994</v>
      </c>
      <c r="B113" s="500" t="s">
        <v>235</v>
      </c>
      <c r="C113" s="470" t="s">
        <v>1995</v>
      </c>
      <c r="D113" s="479" t="s">
        <v>1414</v>
      </c>
      <c r="E113" s="472" t="s">
        <v>1996</v>
      </c>
      <c r="F113" s="501"/>
      <c r="G113" s="502" t="s">
        <v>1997</v>
      </c>
      <c r="H113" s="470" t="s">
        <v>1998</v>
      </c>
      <c r="I113" s="503"/>
      <c r="J113" s="504" t="s">
        <v>1999</v>
      </c>
      <c r="K113" s="480">
        <v>2017</v>
      </c>
      <c r="L113" s="480" t="s">
        <v>2000</v>
      </c>
      <c r="M113" s="94">
        <v>100</v>
      </c>
      <c r="N113" s="90" t="s">
        <v>2001</v>
      </c>
      <c r="O113" s="73"/>
    </row>
    <row r="114" spans="1:15" s="156" customFormat="1" ht="72">
      <c r="A114" s="378" t="s">
        <v>2002</v>
      </c>
      <c r="B114" s="382" t="s">
        <v>235</v>
      </c>
      <c r="C114" s="382" t="s">
        <v>2003</v>
      </c>
      <c r="D114" s="383" t="s">
        <v>2004</v>
      </c>
      <c r="E114" s="378" t="s">
        <v>2005</v>
      </c>
      <c r="F114" s="378"/>
      <c r="G114" s="378"/>
      <c r="H114" s="403"/>
      <c r="I114" s="403"/>
      <c r="J114" s="505" t="s">
        <v>2006</v>
      </c>
      <c r="K114" s="404">
        <v>2017</v>
      </c>
      <c r="L114" s="387">
        <v>100</v>
      </c>
      <c r="M114" s="94">
        <v>50</v>
      </c>
      <c r="N114" s="90" t="s">
        <v>2007</v>
      </c>
      <c r="O114" s="73"/>
    </row>
    <row r="115" spans="1:15" s="156" customFormat="1" ht="72">
      <c r="A115" s="378" t="s">
        <v>2002</v>
      </c>
      <c r="B115" s="382" t="s">
        <v>235</v>
      </c>
      <c r="C115" s="382" t="s">
        <v>2003</v>
      </c>
      <c r="D115" s="383" t="s">
        <v>2004</v>
      </c>
      <c r="E115" s="378" t="s">
        <v>2005</v>
      </c>
      <c r="F115" s="378"/>
      <c r="G115" s="378"/>
      <c r="H115" s="403"/>
      <c r="I115" s="403"/>
      <c r="J115" s="505" t="s">
        <v>2006</v>
      </c>
      <c r="K115" s="404">
        <v>2017</v>
      </c>
      <c r="L115" s="387">
        <v>100</v>
      </c>
      <c r="M115" s="94">
        <v>50</v>
      </c>
      <c r="N115" s="90" t="s">
        <v>2008</v>
      </c>
      <c r="O115" s="73"/>
    </row>
    <row r="116" spans="1:15" s="156" customFormat="1" ht="187.2">
      <c r="A116" s="374" t="s">
        <v>1951</v>
      </c>
      <c r="B116" s="382" t="s">
        <v>235</v>
      </c>
      <c r="C116" s="374" t="s">
        <v>2009</v>
      </c>
      <c r="D116" s="383" t="s">
        <v>1414</v>
      </c>
      <c r="E116" s="378" t="s">
        <v>2010</v>
      </c>
      <c r="F116" s="377" t="s">
        <v>260</v>
      </c>
      <c r="G116" s="402"/>
      <c r="H116" s="410" t="s">
        <v>2011</v>
      </c>
      <c r="I116" s="497"/>
      <c r="J116" s="384" t="s">
        <v>2012</v>
      </c>
      <c r="K116" s="497">
        <v>2017</v>
      </c>
      <c r="L116" s="463">
        <v>100</v>
      </c>
      <c r="M116" s="94">
        <v>50</v>
      </c>
      <c r="N116" s="90" t="s">
        <v>2013</v>
      </c>
      <c r="O116" s="73"/>
    </row>
    <row r="117" spans="1:15" s="156" customFormat="1" ht="187.2">
      <c r="A117" s="374" t="s">
        <v>2014</v>
      </c>
      <c r="B117" s="382" t="s">
        <v>235</v>
      </c>
      <c r="C117" s="374" t="s">
        <v>2015</v>
      </c>
      <c r="D117" s="383" t="s">
        <v>1414</v>
      </c>
      <c r="E117" s="378" t="s">
        <v>2010</v>
      </c>
      <c r="F117" s="377" t="s">
        <v>260</v>
      </c>
      <c r="G117" s="402"/>
      <c r="H117" s="405" t="s">
        <v>2016</v>
      </c>
      <c r="I117" s="462"/>
      <c r="J117" s="378" t="s">
        <v>2012</v>
      </c>
      <c r="K117" s="380">
        <v>2017</v>
      </c>
      <c r="L117" s="463">
        <v>100</v>
      </c>
      <c r="M117" s="94">
        <v>20</v>
      </c>
      <c r="N117" s="90" t="s">
        <v>2013</v>
      </c>
      <c r="O117" s="73"/>
    </row>
    <row r="118" spans="1:15" s="156" customFormat="1" ht="72">
      <c r="A118" s="382" t="s">
        <v>2017</v>
      </c>
      <c r="B118" s="506" t="s">
        <v>235</v>
      </c>
      <c r="C118" s="506" t="s">
        <v>2018</v>
      </c>
      <c r="D118" s="497" t="s">
        <v>1414</v>
      </c>
      <c r="E118" s="384" t="s">
        <v>2019</v>
      </c>
      <c r="F118" s="380" t="s">
        <v>260</v>
      </c>
      <c r="G118" s="497">
        <v>2017</v>
      </c>
      <c r="H118" s="507" t="s">
        <v>2020</v>
      </c>
      <c r="I118" s="403"/>
      <c r="J118" s="467" t="s">
        <v>343</v>
      </c>
      <c r="K118" s="497">
        <v>2017</v>
      </c>
      <c r="L118" s="387">
        <v>100</v>
      </c>
      <c r="M118" s="94">
        <v>50</v>
      </c>
      <c r="N118" s="90" t="s">
        <v>2021</v>
      </c>
      <c r="O118" s="73"/>
    </row>
    <row r="119" spans="1:15" s="156" customFormat="1" ht="72">
      <c r="A119" s="478" t="s">
        <v>2022</v>
      </c>
      <c r="B119" s="508" t="s">
        <v>235</v>
      </c>
      <c r="C119" s="508" t="s">
        <v>2023</v>
      </c>
      <c r="D119" s="479" t="s">
        <v>1414</v>
      </c>
      <c r="E119" s="509" t="s">
        <v>2019</v>
      </c>
      <c r="F119" s="472" t="s">
        <v>260</v>
      </c>
      <c r="G119" s="479">
        <v>2017</v>
      </c>
      <c r="H119" s="510" t="s">
        <v>2024</v>
      </c>
      <c r="I119" s="497"/>
      <c r="J119" s="511" t="s">
        <v>343</v>
      </c>
      <c r="K119" s="479">
        <v>2017</v>
      </c>
      <c r="L119" s="463">
        <v>100</v>
      </c>
      <c r="M119" s="94">
        <v>50</v>
      </c>
      <c r="N119" s="90" t="s">
        <v>2021</v>
      </c>
      <c r="O119" s="73"/>
    </row>
    <row r="120" spans="1:15" s="156" customFormat="1" ht="72">
      <c r="A120" s="382" t="s">
        <v>2017</v>
      </c>
      <c r="B120" s="506" t="s">
        <v>235</v>
      </c>
      <c r="C120" s="506" t="s">
        <v>2018</v>
      </c>
      <c r="D120" s="497" t="s">
        <v>1414</v>
      </c>
      <c r="E120" s="384" t="s">
        <v>2019</v>
      </c>
      <c r="F120" s="380" t="s">
        <v>260</v>
      </c>
      <c r="G120" s="497">
        <v>2017</v>
      </c>
      <c r="H120" s="507" t="s">
        <v>2020</v>
      </c>
      <c r="I120" s="403"/>
      <c r="J120" s="467" t="s">
        <v>343</v>
      </c>
      <c r="K120" s="497">
        <v>2017</v>
      </c>
      <c r="L120" s="387">
        <v>100</v>
      </c>
      <c r="M120" s="94">
        <v>50</v>
      </c>
      <c r="N120" s="90" t="s">
        <v>1934</v>
      </c>
      <c r="O120" s="73"/>
    </row>
    <row r="121" spans="1:15" s="156" customFormat="1" ht="72">
      <c r="A121" s="478" t="s">
        <v>2022</v>
      </c>
      <c r="B121" s="508" t="s">
        <v>235</v>
      </c>
      <c r="C121" s="508" t="s">
        <v>2023</v>
      </c>
      <c r="D121" s="479" t="s">
        <v>1414</v>
      </c>
      <c r="E121" s="509" t="s">
        <v>2019</v>
      </c>
      <c r="F121" s="472" t="s">
        <v>260</v>
      </c>
      <c r="G121" s="479">
        <v>2017</v>
      </c>
      <c r="H121" s="510" t="s">
        <v>2024</v>
      </c>
      <c r="I121" s="497"/>
      <c r="J121" s="511" t="s">
        <v>343</v>
      </c>
      <c r="K121" s="479">
        <v>2017</v>
      </c>
      <c r="L121" s="463">
        <v>100</v>
      </c>
      <c r="M121" s="94">
        <v>50</v>
      </c>
      <c r="N121" s="90" t="s">
        <v>1934</v>
      </c>
      <c r="O121" s="73"/>
    </row>
    <row r="122" spans="1:15" s="156" customFormat="1" ht="96.6">
      <c r="A122" s="374" t="s">
        <v>1957</v>
      </c>
      <c r="B122" s="382" t="s">
        <v>932</v>
      </c>
      <c r="C122" s="374" t="s">
        <v>1958</v>
      </c>
      <c r="D122" s="512" t="s">
        <v>1414</v>
      </c>
      <c r="E122" s="384" t="s">
        <v>2025</v>
      </c>
      <c r="F122" s="377" t="s">
        <v>965</v>
      </c>
      <c r="G122" s="496" t="s">
        <v>1960</v>
      </c>
      <c r="H122" s="378" t="s">
        <v>2026</v>
      </c>
      <c r="I122" s="385" t="s">
        <v>2027</v>
      </c>
      <c r="J122" s="378" t="s">
        <v>343</v>
      </c>
      <c r="K122" s="386">
        <v>2017</v>
      </c>
      <c r="L122" s="387">
        <v>100</v>
      </c>
      <c r="M122" s="94">
        <v>33.33</v>
      </c>
      <c r="N122" s="90" t="s">
        <v>2028</v>
      </c>
      <c r="O122" s="73"/>
    </row>
    <row r="123" spans="1:15" s="156" customFormat="1" ht="96.6">
      <c r="A123" s="374" t="s">
        <v>2029</v>
      </c>
      <c r="B123" s="382" t="s">
        <v>932</v>
      </c>
      <c r="C123" s="374" t="s">
        <v>2030</v>
      </c>
      <c r="D123" s="512" t="s">
        <v>1414</v>
      </c>
      <c r="E123" s="384" t="s">
        <v>2025</v>
      </c>
      <c r="F123" s="377" t="s">
        <v>965</v>
      </c>
      <c r="G123" s="496">
        <v>10002</v>
      </c>
      <c r="H123" s="378" t="s">
        <v>2031</v>
      </c>
      <c r="I123" s="385" t="s">
        <v>2027</v>
      </c>
      <c r="J123" s="378" t="s">
        <v>343</v>
      </c>
      <c r="K123" s="386">
        <v>2017</v>
      </c>
      <c r="L123" s="387">
        <v>100</v>
      </c>
      <c r="M123" s="94">
        <v>50</v>
      </c>
      <c r="N123" s="90" t="s">
        <v>2028</v>
      </c>
      <c r="O123" s="73"/>
    </row>
    <row r="124" spans="1:15" s="156" customFormat="1" ht="151.80000000000001">
      <c r="A124" s="513" t="s">
        <v>2032</v>
      </c>
      <c r="B124" s="514" t="s">
        <v>235</v>
      </c>
      <c r="C124" s="514" t="s">
        <v>2033</v>
      </c>
      <c r="D124" s="470" t="s">
        <v>1414</v>
      </c>
      <c r="E124" s="479" t="s">
        <v>2034</v>
      </c>
      <c r="F124" s="502" t="s">
        <v>260</v>
      </c>
      <c r="G124" s="515" t="s">
        <v>2035</v>
      </c>
      <c r="H124" s="403" t="s">
        <v>2036</v>
      </c>
      <c r="I124" s="403"/>
      <c r="J124" s="504" t="s">
        <v>601</v>
      </c>
      <c r="K124" s="516">
        <v>2017</v>
      </c>
      <c r="L124" s="517">
        <v>100</v>
      </c>
      <c r="M124" s="94">
        <f>33.33</f>
        <v>33.33</v>
      </c>
      <c r="N124" s="90" t="s">
        <v>2037</v>
      </c>
      <c r="O124" s="73"/>
    </row>
    <row r="125" spans="1:15" s="156" customFormat="1" ht="82.8">
      <c r="A125" s="380" t="s">
        <v>2038</v>
      </c>
      <c r="B125" s="400" t="s">
        <v>932</v>
      </c>
      <c r="C125" s="382" t="s">
        <v>2039</v>
      </c>
      <c r="D125" s="512" t="s">
        <v>1414</v>
      </c>
      <c r="E125" s="380" t="s">
        <v>432</v>
      </c>
      <c r="F125" s="380" t="s">
        <v>965</v>
      </c>
      <c r="G125" s="518"/>
      <c r="H125" s="519" t="s">
        <v>2040</v>
      </c>
      <c r="I125" s="520"/>
      <c r="J125" s="400" t="s">
        <v>343</v>
      </c>
      <c r="K125" s="386">
        <v>2017</v>
      </c>
      <c r="L125" s="387">
        <v>100</v>
      </c>
      <c r="M125" s="94">
        <v>100</v>
      </c>
      <c r="N125" s="90" t="s">
        <v>2041</v>
      </c>
      <c r="O125" s="73"/>
    </row>
    <row r="126" spans="1:15" s="156" customFormat="1" ht="82.8">
      <c r="A126" s="380" t="s">
        <v>2042</v>
      </c>
      <c r="B126" s="400" t="s">
        <v>932</v>
      </c>
      <c r="C126" s="382" t="s">
        <v>2039</v>
      </c>
      <c r="D126" s="512" t="s">
        <v>1414</v>
      </c>
      <c r="E126" s="380" t="s">
        <v>432</v>
      </c>
      <c r="F126" s="380" t="s">
        <v>965</v>
      </c>
      <c r="G126" s="518"/>
      <c r="H126" s="519" t="s">
        <v>2043</v>
      </c>
      <c r="I126" s="521"/>
      <c r="J126" s="497" t="s">
        <v>343</v>
      </c>
      <c r="K126" s="497">
        <v>2017</v>
      </c>
      <c r="L126" s="463">
        <v>100</v>
      </c>
      <c r="M126" s="94">
        <v>100</v>
      </c>
      <c r="N126" s="90" t="s">
        <v>2041</v>
      </c>
      <c r="O126" s="73"/>
    </row>
    <row r="127" spans="1:15" s="156" customFormat="1" ht="96.6">
      <c r="A127" s="374" t="s">
        <v>1957</v>
      </c>
      <c r="B127" s="382" t="s">
        <v>932</v>
      </c>
      <c r="C127" s="374" t="s">
        <v>1958</v>
      </c>
      <c r="D127" s="512" t="s">
        <v>1414</v>
      </c>
      <c r="E127" s="384" t="s">
        <v>2025</v>
      </c>
      <c r="F127" s="377" t="s">
        <v>965</v>
      </c>
      <c r="G127" s="496" t="s">
        <v>1960</v>
      </c>
      <c r="H127" s="378" t="s">
        <v>2026</v>
      </c>
      <c r="I127" s="385" t="s">
        <v>2027</v>
      </c>
      <c r="J127" s="378" t="s">
        <v>343</v>
      </c>
      <c r="K127" s="386">
        <v>2017</v>
      </c>
      <c r="L127" s="387">
        <v>100</v>
      </c>
      <c r="M127" s="94">
        <v>33.33</v>
      </c>
      <c r="N127" s="90" t="s">
        <v>2044</v>
      </c>
      <c r="O127" s="73"/>
    </row>
    <row r="128" spans="1:15" s="156" customFormat="1" ht="96.6">
      <c r="A128" s="374" t="s">
        <v>2029</v>
      </c>
      <c r="B128" s="382" t="s">
        <v>932</v>
      </c>
      <c r="C128" s="374" t="s">
        <v>2030</v>
      </c>
      <c r="D128" s="512" t="s">
        <v>1414</v>
      </c>
      <c r="E128" s="384" t="s">
        <v>2025</v>
      </c>
      <c r="F128" s="377" t="s">
        <v>965</v>
      </c>
      <c r="G128" s="496">
        <v>10002</v>
      </c>
      <c r="H128" s="378" t="s">
        <v>2031</v>
      </c>
      <c r="I128" s="385" t="s">
        <v>2027</v>
      </c>
      <c r="J128" s="378" t="s">
        <v>343</v>
      </c>
      <c r="K128" s="386">
        <v>2017</v>
      </c>
      <c r="L128" s="387">
        <v>100</v>
      </c>
      <c r="M128" s="94">
        <v>50</v>
      </c>
      <c r="N128" s="90" t="s">
        <v>2044</v>
      </c>
      <c r="O128" s="73"/>
    </row>
    <row r="129" spans="1:15" s="156" customFormat="1" ht="96.6">
      <c r="A129" s="522" t="s">
        <v>2045</v>
      </c>
      <c r="B129" s="382" t="s">
        <v>932</v>
      </c>
      <c r="C129" s="523" t="s">
        <v>2046</v>
      </c>
      <c r="D129" s="512" t="s">
        <v>1414</v>
      </c>
      <c r="E129" s="384" t="s">
        <v>2025</v>
      </c>
      <c r="F129" s="377" t="s">
        <v>965</v>
      </c>
      <c r="G129" s="402" t="s">
        <v>2047</v>
      </c>
      <c r="H129" s="378" t="s">
        <v>2048</v>
      </c>
      <c r="I129" s="385" t="s">
        <v>2027</v>
      </c>
      <c r="J129" s="378" t="s">
        <v>343</v>
      </c>
      <c r="K129" s="386">
        <v>2017</v>
      </c>
      <c r="L129" s="387">
        <v>100</v>
      </c>
      <c r="M129" s="94">
        <v>20</v>
      </c>
      <c r="N129" s="90" t="s">
        <v>2049</v>
      </c>
      <c r="O129" s="73"/>
    </row>
    <row r="130" spans="1:15" s="156" customFormat="1" ht="96.6">
      <c r="A130" s="522" t="s">
        <v>2050</v>
      </c>
      <c r="B130" s="382" t="s">
        <v>932</v>
      </c>
      <c r="C130" s="523" t="s">
        <v>2051</v>
      </c>
      <c r="D130" s="512" t="s">
        <v>1414</v>
      </c>
      <c r="E130" s="384" t="s">
        <v>2025</v>
      </c>
      <c r="F130" s="377" t="s">
        <v>965</v>
      </c>
      <c r="G130" s="402" t="s">
        <v>2052</v>
      </c>
      <c r="H130" s="378" t="s">
        <v>2053</v>
      </c>
      <c r="I130" s="385" t="s">
        <v>2027</v>
      </c>
      <c r="J130" s="378" t="s">
        <v>343</v>
      </c>
      <c r="K130" s="380">
        <v>2017</v>
      </c>
      <c r="L130" s="463">
        <v>100</v>
      </c>
      <c r="M130" s="94">
        <v>20</v>
      </c>
      <c r="N130" s="90" t="s">
        <v>2049</v>
      </c>
      <c r="O130" s="73"/>
    </row>
    <row r="131" spans="1:15" s="156" customFormat="1" ht="100.8">
      <c r="A131" s="374" t="s">
        <v>2054</v>
      </c>
      <c r="B131" s="374" t="s">
        <v>2055</v>
      </c>
      <c r="C131" s="512" t="s">
        <v>1414</v>
      </c>
      <c r="D131" s="384" t="s">
        <v>2056</v>
      </c>
      <c r="E131" s="376">
        <v>121</v>
      </c>
      <c r="F131" s="376"/>
      <c r="G131" s="377"/>
      <c r="H131" s="512">
        <v>2017</v>
      </c>
      <c r="I131" s="496"/>
      <c r="J131" s="378"/>
      <c r="K131" s="524" t="s">
        <v>2057</v>
      </c>
      <c r="L131" s="525">
        <v>100</v>
      </c>
      <c r="M131" s="94">
        <v>33.33</v>
      </c>
      <c r="N131" s="90" t="s">
        <v>1483</v>
      </c>
      <c r="O131" s="73"/>
    </row>
    <row r="132" spans="1:15" s="156" customFormat="1" ht="82.8">
      <c r="A132" s="374" t="s">
        <v>2058</v>
      </c>
      <c r="B132" s="374" t="s">
        <v>2059</v>
      </c>
      <c r="C132" s="512" t="s">
        <v>1414</v>
      </c>
      <c r="D132" s="384" t="s">
        <v>2056</v>
      </c>
      <c r="E132" s="526">
        <v>121</v>
      </c>
      <c r="F132" s="526"/>
      <c r="G132" s="377"/>
      <c r="H132" s="512">
        <v>2017</v>
      </c>
      <c r="I132" s="496"/>
      <c r="J132" s="527"/>
      <c r="K132" s="378" t="s">
        <v>2060</v>
      </c>
      <c r="L132" s="525">
        <v>100</v>
      </c>
      <c r="M132" s="94">
        <f>L132</f>
        <v>100</v>
      </c>
      <c r="N132" s="90" t="s">
        <v>1483</v>
      </c>
      <c r="O132" s="73"/>
    </row>
    <row r="133" spans="1:15" ht="246.6">
      <c r="A133" s="512" t="s">
        <v>2061</v>
      </c>
      <c r="B133" s="374" t="s">
        <v>2062</v>
      </c>
      <c r="C133" s="512" t="s">
        <v>1414</v>
      </c>
      <c r="D133" s="374" t="s">
        <v>2063</v>
      </c>
      <c r="E133" s="398"/>
      <c r="F133" s="378"/>
      <c r="G133" s="496" t="s">
        <v>2064</v>
      </c>
      <c r="H133" s="403"/>
      <c r="I133" s="403"/>
      <c r="J133" s="396" t="s">
        <v>2065</v>
      </c>
      <c r="K133" s="404">
        <v>2017</v>
      </c>
      <c r="L133" s="387">
        <v>100</v>
      </c>
      <c r="M133" s="378">
        <v>33.33</v>
      </c>
      <c r="N133" s="90" t="s">
        <v>2066</v>
      </c>
    </row>
    <row r="134" spans="1:15" ht="289.8">
      <c r="A134" s="378" t="s">
        <v>2067</v>
      </c>
      <c r="B134" s="382" t="s">
        <v>2068</v>
      </c>
      <c r="C134" s="382" t="s">
        <v>2069</v>
      </c>
      <c r="D134" s="383" t="s">
        <v>1414</v>
      </c>
      <c r="E134" s="378" t="s">
        <v>2070</v>
      </c>
      <c r="F134" s="378" t="s">
        <v>2071</v>
      </c>
      <c r="G134" s="378"/>
      <c r="H134" s="396" t="s">
        <v>2072</v>
      </c>
      <c r="I134" s="403"/>
      <c r="J134" s="467" t="s">
        <v>343</v>
      </c>
      <c r="K134" s="404">
        <v>2017</v>
      </c>
      <c r="L134" s="387">
        <v>100</v>
      </c>
      <c r="M134" s="378">
        <v>100</v>
      </c>
      <c r="N134" s="90" t="s">
        <v>2073</v>
      </c>
    </row>
    <row r="135" spans="1:15" s="156" customFormat="1" ht="151.80000000000001">
      <c r="A135" s="115" t="s">
        <v>3837</v>
      </c>
      <c r="B135" s="115" t="s">
        <v>932</v>
      </c>
      <c r="C135" s="115" t="s">
        <v>3838</v>
      </c>
      <c r="D135" s="113" t="s">
        <v>3786</v>
      </c>
      <c r="E135" s="115" t="s">
        <v>3839</v>
      </c>
      <c r="F135" s="113" t="s">
        <v>3840</v>
      </c>
      <c r="G135" s="122" t="s">
        <v>3841</v>
      </c>
      <c r="H135" s="551"/>
      <c r="I135" s="551"/>
      <c r="J135" s="115" t="s">
        <v>3842</v>
      </c>
      <c r="K135" s="113">
        <v>2017</v>
      </c>
      <c r="L135" s="220">
        <v>100</v>
      </c>
      <c r="M135" s="179">
        <v>50</v>
      </c>
      <c r="N135" s="538" t="s">
        <v>3753</v>
      </c>
    </row>
    <row r="136" spans="1:15" s="156" customFormat="1" ht="151.80000000000001">
      <c r="A136" s="115" t="s">
        <v>3843</v>
      </c>
      <c r="B136" s="115" t="s">
        <v>932</v>
      </c>
      <c r="C136" s="115" t="s">
        <v>3844</v>
      </c>
      <c r="D136" s="116" t="s">
        <v>3786</v>
      </c>
      <c r="E136" s="115" t="s">
        <v>3845</v>
      </c>
      <c r="F136" s="115" t="s">
        <v>3846</v>
      </c>
      <c r="G136" s="115" t="s">
        <v>3847</v>
      </c>
      <c r="H136" s="233"/>
      <c r="I136" s="233" t="s">
        <v>3848</v>
      </c>
      <c r="J136" s="115" t="s">
        <v>3849</v>
      </c>
      <c r="K136" s="207">
        <v>2017</v>
      </c>
      <c r="L136" s="114">
        <v>100</v>
      </c>
      <c r="M136" s="115">
        <v>50</v>
      </c>
      <c r="N136" s="538" t="s">
        <v>3753</v>
      </c>
    </row>
    <row r="137" spans="1:15" s="156" customFormat="1" ht="165.6">
      <c r="A137" s="115" t="s">
        <v>3850</v>
      </c>
      <c r="B137" s="115" t="s">
        <v>932</v>
      </c>
      <c r="C137" s="193" t="s">
        <v>3851</v>
      </c>
      <c r="D137" s="113" t="s">
        <v>3786</v>
      </c>
      <c r="E137" s="115" t="s">
        <v>3852</v>
      </c>
      <c r="F137" s="113" t="s">
        <v>3853</v>
      </c>
      <c r="G137" s="122" t="s">
        <v>1688</v>
      </c>
      <c r="H137" s="175"/>
      <c r="I137" s="175"/>
      <c r="J137" s="177" t="s">
        <v>3854</v>
      </c>
      <c r="K137" s="175">
        <v>2017</v>
      </c>
      <c r="L137" s="220">
        <v>100</v>
      </c>
      <c r="M137" s="179">
        <v>33.33</v>
      </c>
      <c r="N137" s="538" t="s">
        <v>3753</v>
      </c>
    </row>
    <row r="138" spans="1:15" s="156" customFormat="1" ht="57.6">
      <c r="A138" s="115" t="s">
        <v>3850</v>
      </c>
      <c r="B138" s="115" t="s">
        <v>235</v>
      </c>
      <c r="C138" s="115" t="s">
        <v>3855</v>
      </c>
      <c r="D138" s="116" t="s">
        <v>3786</v>
      </c>
      <c r="E138" s="115" t="s">
        <v>3856</v>
      </c>
      <c r="F138" s="115" t="s">
        <v>1829</v>
      </c>
      <c r="G138" s="115" t="s">
        <v>1688</v>
      </c>
      <c r="H138" s="233"/>
      <c r="I138" s="233"/>
      <c r="J138" s="181" t="s">
        <v>3857</v>
      </c>
      <c r="K138" s="207">
        <v>2017</v>
      </c>
      <c r="L138" s="114">
        <v>100</v>
      </c>
      <c r="M138" s="115">
        <v>33.33</v>
      </c>
      <c r="N138" s="538" t="s">
        <v>3767</v>
      </c>
    </row>
    <row r="139" spans="1:15" s="156" customFormat="1" ht="115.2">
      <c r="A139" s="246" t="s">
        <v>3858</v>
      </c>
      <c r="B139" s="246" t="s">
        <v>235</v>
      </c>
      <c r="C139" s="246" t="s">
        <v>3859</v>
      </c>
      <c r="D139" s="306"/>
      <c r="E139" s="246" t="s">
        <v>3860</v>
      </c>
      <c r="F139" s="246" t="s">
        <v>3861</v>
      </c>
      <c r="G139" s="246"/>
      <c r="H139" s="440" t="s">
        <v>3862</v>
      </c>
      <c r="I139" s="440" t="s">
        <v>3863</v>
      </c>
      <c r="J139" s="247" t="s">
        <v>3864</v>
      </c>
      <c r="K139" s="429">
        <v>2017</v>
      </c>
      <c r="L139" s="326">
        <v>100</v>
      </c>
      <c r="M139" s="246">
        <v>50</v>
      </c>
      <c r="N139" s="538" t="s">
        <v>3756</v>
      </c>
    </row>
    <row r="140" spans="1:15" s="156" customFormat="1" ht="216">
      <c r="A140" s="552" t="s">
        <v>3865</v>
      </c>
      <c r="B140" s="553" t="s">
        <v>235</v>
      </c>
      <c r="C140" s="553" t="s">
        <v>3866</v>
      </c>
      <c r="D140" s="554" t="s">
        <v>3786</v>
      </c>
      <c r="E140" s="554" t="s">
        <v>3867</v>
      </c>
      <c r="F140" s="554" t="s">
        <v>3868</v>
      </c>
      <c r="G140" s="552" t="s">
        <v>3869</v>
      </c>
      <c r="H140" s="555"/>
      <c r="I140" s="555" t="s">
        <v>3870</v>
      </c>
      <c r="J140" s="556" t="s">
        <v>3871</v>
      </c>
      <c r="K140" s="557">
        <v>2017</v>
      </c>
      <c r="L140" s="558">
        <v>100</v>
      </c>
      <c r="M140" s="552">
        <v>100</v>
      </c>
      <c r="N140" s="538" t="s">
        <v>3763</v>
      </c>
    </row>
    <row r="141" spans="1:15" s="156" customFormat="1" ht="216">
      <c r="A141" s="552" t="s">
        <v>3872</v>
      </c>
      <c r="B141" s="553" t="s">
        <v>235</v>
      </c>
      <c r="C141" s="553" t="s">
        <v>3866</v>
      </c>
      <c r="D141" s="554" t="s">
        <v>3786</v>
      </c>
      <c r="E141" s="554" t="s">
        <v>3873</v>
      </c>
      <c r="F141" s="554" t="s">
        <v>3868</v>
      </c>
      <c r="G141" s="559" t="s">
        <v>3874</v>
      </c>
      <c r="H141" s="560"/>
      <c r="I141" s="560" t="s">
        <v>3875</v>
      </c>
      <c r="J141" s="561" t="s">
        <v>3876</v>
      </c>
      <c r="K141" s="557">
        <v>2017</v>
      </c>
      <c r="L141" s="558">
        <v>100</v>
      </c>
      <c r="M141" s="552">
        <v>100</v>
      </c>
      <c r="N141" s="538" t="s">
        <v>3763</v>
      </c>
    </row>
    <row r="142" spans="1:15" s="156" customFormat="1" ht="216">
      <c r="A142" s="552" t="s">
        <v>3877</v>
      </c>
      <c r="B142" s="553" t="s">
        <v>235</v>
      </c>
      <c r="C142" s="553" t="s">
        <v>3866</v>
      </c>
      <c r="D142" s="554" t="s">
        <v>3786</v>
      </c>
      <c r="E142" s="554" t="s">
        <v>3873</v>
      </c>
      <c r="F142" s="554" t="s">
        <v>3868</v>
      </c>
      <c r="G142" s="559" t="s">
        <v>3878</v>
      </c>
      <c r="H142" s="562"/>
      <c r="I142" s="560" t="s">
        <v>3879</v>
      </c>
      <c r="J142" s="556" t="s">
        <v>3880</v>
      </c>
      <c r="K142" s="557">
        <v>2017</v>
      </c>
      <c r="L142" s="558">
        <v>100</v>
      </c>
      <c r="M142" s="552">
        <v>100</v>
      </c>
      <c r="N142" s="538" t="s">
        <v>3763</v>
      </c>
    </row>
    <row r="143" spans="1:15" s="156" customFormat="1" ht="57.6">
      <c r="A143" s="246" t="s">
        <v>3850</v>
      </c>
      <c r="B143" s="246" t="s">
        <v>235</v>
      </c>
      <c r="C143" s="246" t="s">
        <v>3855</v>
      </c>
      <c r="D143" s="306" t="s">
        <v>3786</v>
      </c>
      <c r="E143" s="246" t="s">
        <v>3856</v>
      </c>
      <c r="F143" s="246" t="s">
        <v>1829</v>
      </c>
      <c r="G143" s="246" t="s">
        <v>1688</v>
      </c>
      <c r="H143" s="440"/>
      <c r="I143" s="440"/>
      <c r="J143" s="247" t="s">
        <v>3857</v>
      </c>
      <c r="K143" s="429">
        <v>2017</v>
      </c>
      <c r="L143" s="326">
        <v>100</v>
      </c>
      <c r="M143" s="563">
        <f>100/3</f>
        <v>33.333333333333336</v>
      </c>
      <c r="N143" s="538" t="s">
        <v>3769</v>
      </c>
    </row>
    <row r="144" spans="1:15" s="156" customFormat="1" ht="138">
      <c r="A144" s="306" t="s">
        <v>3881</v>
      </c>
      <c r="B144" s="246" t="s">
        <v>3882</v>
      </c>
      <c r="C144" s="452" t="s">
        <v>3883</v>
      </c>
      <c r="D144" s="306" t="s">
        <v>3786</v>
      </c>
      <c r="E144" s="246" t="s">
        <v>3884</v>
      </c>
      <c r="F144" s="278" t="s">
        <v>3885</v>
      </c>
      <c r="G144" s="437" t="s">
        <v>3886</v>
      </c>
      <c r="H144" s="440" t="s">
        <v>3887</v>
      </c>
      <c r="I144" s="439"/>
      <c r="J144" s="242" t="s">
        <v>3888</v>
      </c>
      <c r="K144" s="439">
        <v>2017</v>
      </c>
      <c r="L144" s="564">
        <v>100</v>
      </c>
      <c r="M144" s="280">
        <v>25</v>
      </c>
      <c r="N144" s="538" t="s">
        <v>3780</v>
      </c>
    </row>
    <row r="145" spans="1:14" s="156" customFormat="1" ht="158.4">
      <c r="A145" s="246" t="s">
        <v>1696</v>
      </c>
      <c r="B145" s="246" t="s">
        <v>235</v>
      </c>
      <c r="C145" s="246" t="s">
        <v>1697</v>
      </c>
      <c r="D145" s="306" t="s">
        <v>3786</v>
      </c>
      <c r="E145" s="246" t="s">
        <v>1698</v>
      </c>
      <c r="F145" s="246" t="s">
        <v>1699</v>
      </c>
      <c r="G145" s="246">
        <v>8</v>
      </c>
      <c r="H145" s="440" t="s">
        <v>1700</v>
      </c>
      <c r="I145" s="247" t="s">
        <v>1701</v>
      </c>
      <c r="J145" s="247" t="s">
        <v>1702</v>
      </c>
      <c r="K145" s="429">
        <v>2017</v>
      </c>
      <c r="L145" s="326">
        <v>100</v>
      </c>
      <c r="M145" s="246">
        <v>50</v>
      </c>
      <c r="N145" s="538" t="s">
        <v>3784</v>
      </c>
    </row>
    <row r="146" spans="1:14" s="156" customFormat="1" ht="138">
      <c r="A146" s="240" t="s">
        <v>1766</v>
      </c>
      <c r="B146" s="278" t="s">
        <v>932</v>
      </c>
      <c r="C146" s="240" t="s">
        <v>3889</v>
      </c>
      <c r="D146" s="306" t="s">
        <v>3786</v>
      </c>
      <c r="E146" s="242" t="s">
        <v>3890</v>
      </c>
      <c r="F146" s="244" t="s">
        <v>3891</v>
      </c>
      <c r="G146" s="245" t="s">
        <v>1770</v>
      </c>
      <c r="H146" s="440"/>
      <c r="I146" s="440" t="s">
        <v>3892</v>
      </c>
      <c r="J146" s="246" t="s">
        <v>3893</v>
      </c>
      <c r="K146" s="429">
        <v>2017</v>
      </c>
      <c r="L146" s="326">
        <v>100</v>
      </c>
      <c r="M146" s="117">
        <v>50</v>
      </c>
      <c r="N146" s="565" t="s">
        <v>3757</v>
      </c>
    </row>
    <row r="147" spans="1:14" s="156" customFormat="1" ht="187.2">
      <c r="A147" s="91" t="s">
        <v>3894</v>
      </c>
      <c r="B147" s="94" t="s">
        <v>932</v>
      </c>
      <c r="C147" s="97" t="s">
        <v>3895</v>
      </c>
      <c r="D147" s="95" t="s">
        <v>3786</v>
      </c>
      <c r="E147" s="91" t="s">
        <v>3896</v>
      </c>
      <c r="F147" s="91" t="s">
        <v>965</v>
      </c>
      <c r="G147" s="91">
        <v>9</v>
      </c>
      <c r="H147" s="566" t="s">
        <v>3897</v>
      </c>
      <c r="I147" s="98"/>
      <c r="J147" s="567" t="s">
        <v>3898</v>
      </c>
      <c r="K147" s="99">
        <v>2017</v>
      </c>
      <c r="L147" s="96">
        <v>100</v>
      </c>
      <c r="M147" s="101">
        <v>100</v>
      </c>
      <c r="N147" s="90" t="s">
        <v>3784</v>
      </c>
    </row>
    <row r="148" spans="1:14" s="156" customFormat="1" ht="187.2">
      <c r="A148" s="240" t="s">
        <v>3899</v>
      </c>
      <c r="B148" s="240" t="s">
        <v>235</v>
      </c>
      <c r="C148" s="240" t="s">
        <v>3900</v>
      </c>
      <c r="D148" s="95" t="s">
        <v>3786</v>
      </c>
      <c r="E148" s="91" t="s">
        <v>3896</v>
      </c>
      <c r="F148" s="91" t="s">
        <v>965</v>
      </c>
      <c r="G148" s="91">
        <v>9</v>
      </c>
      <c r="H148" s="566" t="s">
        <v>3897</v>
      </c>
      <c r="I148" s="98"/>
      <c r="J148" s="567" t="s">
        <v>3898</v>
      </c>
      <c r="K148" s="99">
        <v>2017</v>
      </c>
      <c r="L148" s="96">
        <v>100</v>
      </c>
      <c r="M148" s="101">
        <f>100/2</f>
        <v>50</v>
      </c>
      <c r="N148" s="90" t="s">
        <v>3784</v>
      </c>
    </row>
    <row r="149" spans="1:14" s="156" customFormat="1" ht="187.2">
      <c r="A149" s="91" t="s">
        <v>2014</v>
      </c>
      <c r="B149" s="94" t="s">
        <v>932</v>
      </c>
      <c r="C149" s="97" t="s">
        <v>3901</v>
      </c>
      <c r="D149" s="95" t="s">
        <v>3786</v>
      </c>
      <c r="E149" s="378" t="s">
        <v>3902</v>
      </c>
      <c r="F149" s="91" t="s">
        <v>965</v>
      </c>
      <c r="G149" s="403">
        <v>11</v>
      </c>
      <c r="H149" s="566" t="s">
        <v>3897</v>
      </c>
      <c r="I149" s="98"/>
      <c r="J149" s="567" t="s">
        <v>3898</v>
      </c>
      <c r="K149" s="99">
        <v>2017</v>
      </c>
      <c r="L149" s="96">
        <v>100</v>
      </c>
      <c r="M149" s="101">
        <f>100/5</f>
        <v>20</v>
      </c>
      <c r="N149" s="90" t="s">
        <v>3780</v>
      </c>
    </row>
    <row r="150" spans="1:14" s="156" customFormat="1" ht="187.2">
      <c r="A150" s="568" t="s">
        <v>3899</v>
      </c>
      <c r="B150" s="568" t="s">
        <v>235</v>
      </c>
      <c r="C150" s="568" t="s">
        <v>3900</v>
      </c>
      <c r="D150" s="95" t="s">
        <v>3786</v>
      </c>
      <c r="E150" s="91" t="s">
        <v>3896</v>
      </c>
      <c r="F150" s="91" t="s">
        <v>965</v>
      </c>
      <c r="G150" s="91">
        <v>9</v>
      </c>
      <c r="H150" s="126" t="s">
        <v>3897</v>
      </c>
      <c r="I150" s="569"/>
      <c r="J150" s="570" t="s">
        <v>3898</v>
      </c>
      <c r="K150" s="571">
        <v>2017</v>
      </c>
      <c r="L150" s="96">
        <v>100</v>
      </c>
      <c r="M150" s="101">
        <f>100/2</f>
        <v>50</v>
      </c>
      <c r="N150" s="90" t="s">
        <v>3757</v>
      </c>
    </row>
    <row r="151" spans="1:14">
      <c r="A151" s="63" t="s">
        <v>2</v>
      </c>
      <c r="L151" s="66"/>
      <c r="M151" s="67">
        <f>SUM(M10:M150)</f>
        <v>7367.8733333333312</v>
      </c>
    </row>
    <row r="152" spans="1:14">
      <c r="A152" s="21"/>
      <c r="M152" s="9"/>
    </row>
    <row r="153" spans="1:14" ht="15" customHeight="1">
      <c r="A153" s="699" t="s">
        <v>12</v>
      </c>
      <c r="B153" s="699"/>
      <c r="C153" s="699"/>
      <c r="D153" s="699"/>
      <c r="E153" s="699"/>
      <c r="F153" s="699"/>
      <c r="G153" s="699"/>
      <c r="H153" s="699"/>
      <c r="I153" s="699"/>
      <c r="J153" s="699"/>
      <c r="K153" s="699"/>
      <c r="L153" s="699"/>
      <c r="M153" s="699"/>
    </row>
    <row r="154" spans="1:14">
      <c r="M154" s="2"/>
    </row>
    <row r="155" spans="1:14">
      <c r="M155" s="2"/>
    </row>
    <row r="157" spans="1:14">
      <c r="A157" s="45"/>
    </row>
  </sheetData>
  <mergeCells count="6">
    <mergeCell ref="A153:M153"/>
    <mergeCell ref="A2:M2"/>
    <mergeCell ref="A4:M4"/>
    <mergeCell ref="A5:M5"/>
    <mergeCell ref="A7:M7"/>
    <mergeCell ref="A6:M6"/>
  </mergeCells>
  <phoneticPr fontId="22" type="noConversion"/>
  <hyperlinks>
    <hyperlink ref="J31" r:id="rId1" display="http://apps.webofknowledge.com/full_record.do?product=WOS&amp;search_mode=AuthorFinder&amp;qid=3&amp;SID=E6kD7boRw3mdcGUXUbF&amp;page=1&amp;doc=8&amp;cacheurlFromRightClick=no;"/>
    <hyperlink ref="J32" r:id="rId2" display="https://www.scopus.com/record/display.uri?eid=2-s2.0-85020808054&amp;origin=resultslist&amp;sort=plf-f&amp;src=s&amp;sid=5c533ac0800b7d7d5610c502f3715c48&amp;sot=autdocs&amp;sdt=autdocs&amp;sl=18&amp;s=AU-ID%2856271755600%29&amp;relpos=1&amp;citeCnt=1&amp;searchTerm="/>
    <hyperlink ref="J34" r:id="rId3" display="http://apps.webofknowledge.com/full_record.do?product=WOS&amp;search_mode=AuthorFinder&amp;qid=3&amp;SID=E6kD7boRw3mdcGUXUbF&amp;page=1&amp;doc=8&amp;cacheurlFromRightClick=no;"/>
    <hyperlink ref="H10" r:id="rId4"/>
    <hyperlink ref="H13" r:id="rId5"/>
    <hyperlink ref="J14" r:id="rId6" display="https://doi.org/10.1051/matecconf/201712103008"/>
    <hyperlink ref="H14" r:id="rId7"/>
    <hyperlink ref="J22" r:id="rId8" display="https://doi.org/10.1051/matecconf/201712103008"/>
    <hyperlink ref="H22" r:id="rId9"/>
    <hyperlink ref="J25" r:id="rId10"/>
    <hyperlink ref="H28" r:id="rId11"/>
    <hyperlink ref="A30" r:id="rId12" tooltip="Show document details" display="https://www.scopus.com/record/display.uri?eid=2-s2.0-85028386464&amp;origin=resultslist&amp;sort=plf-f&amp;src=s&amp;st1=matran&amp;st2=&amp;sid=7c264861b79c358a51341032e0e1465f&amp;sot=b&amp;sdt=b&amp;sl=19&amp;s=AUTHOR-NAME%28matran%29&amp;relpos=5&amp;citeCnt=0&amp;searchTerm="/>
    <hyperlink ref="H30" r:id="rId13"/>
    <hyperlink ref="H36" r:id="rId14"/>
    <hyperlink ref="H39" r:id="rId15"/>
    <hyperlink ref="A40" r:id="rId16" tooltip="You have access to this article" display="https://www.matec-conferences.org/articles/matecconf/abs/2017/26/matecconf_imane2017_04012/matecconf_imane2017_04012.html"/>
    <hyperlink ref="H40" r:id="rId17"/>
    <hyperlink ref="J50" r:id="rId18"/>
    <hyperlink ref="I50" r:id="rId19"/>
    <hyperlink ref="A51" r:id="rId20" tooltip="You have access to this article" display="https://www.matec-conferences.org/articles/matecconf/abs/2017/26/matecconf_imane2017_04012/matecconf_imane2017_04012.html"/>
    <hyperlink ref="H51" r:id="rId21"/>
    <hyperlink ref="A52" r:id="rId22" tooltip="You have access to this article" display="https://www.matec-conferences.org/articles/matecconf/abs/2017/26/matecconf_imane2017_09013/matecconf_imane2017_09013.html"/>
    <hyperlink ref="H52" r:id="rId23"/>
    <hyperlink ref="H58" r:id="rId24"/>
    <hyperlink ref="J58" r:id="rId25"/>
    <hyperlink ref="H59" r:id="rId26"/>
    <hyperlink ref="J59" r:id="rId27"/>
    <hyperlink ref="A60" r:id="rId28" tooltip="You have access to this article" display="https://www.matec-conferences.org/articles/matecconf/abs/2017/26/matecconf_imane2017_04012/matecconf_imane2017_04012.html"/>
    <hyperlink ref="H60" r:id="rId29"/>
    <hyperlink ref="A61" r:id="rId30" tooltip="You have access to this article" display="https://www.matec-conferences.org/articles/matecconf/abs/2017/26/matecconf_imane2017_09013/matecconf_imane2017_09013.html"/>
    <hyperlink ref="H61" r:id="rId31"/>
    <hyperlink ref="J62" r:id="rId32"/>
    <hyperlink ref="H62" r:id="rId33"/>
    <hyperlink ref="J63" r:id="rId34"/>
    <hyperlink ref="J64" r:id="rId35"/>
    <hyperlink ref="H66" r:id="rId36"/>
    <hyperlink ref="J67" r:id="rId37"/>
    <hyperlink ref="H68" r:id="rId38" display="http://dx.doi.org/10.21125/inted.2016"/>
    <hyperlink ref="J68" r:id="rId39"/>
    <hyperlink ref="J69" r:id="rId40"/>
    <hyperlink ref="H69" r:id="rId41" display="http://dx.doi.org/10.21125/inted.2016"/>
    <hyperlink ref="J70" r:id="rId42"/>
    <hyperlink ref="J71" r:id="rId43"/>
    <hyperlink ref="J72" r:id="rId44"/>
    <hyperlink ref="H70" r:id="rId45" display="http://dx.doi.org/10.21125/edulearn.2017.1216"/>
    <hyperlink ref="H71" r:id="rId46" display="http://dx.doi.org/10.21125/edulearn.2017.1216"/>
    <hyperlink ref="J73" r:id="rId47"/>
    <hyperlink ref="J74" r:id="rId48"/>
    <hyperlink ref="A75" r:id="rId49" tooltip="You have access to this article" display="https://www.matec-conferences.org/articles/matecconf/abs/2017/26/matecconf_imane2017_09013/matecconf_imane2017_09013.html"/>
    <hyperlink ref="H75" r:id="rId50"/>
    <hyperlink ref="H77" r:id="rId51" display="http://dx.doi.org/10.21125/inted.2016"/>
    <hyperlink ref="H79" r:id="rId52" display="http://dx.doi.org/10.21125/edulearn.2016"/>
    <hyperlink ref="H80" r:id="rId53" display="http://dx.doi.org/10.21125/edulearn.2016"/>
    <hyperlink ref="J77" r:id="rId54"/>
    <hyperlink ref="J78" r:id="rId55"/>
    <hyperlink ref="H78" r:id="rId56" display="http://dx.doi.org/10.21125/inted.2016"/>
    <hyperlink ref="J79" r:id="rId57"/>
    <hyperlink ref="J80" r:id="rId58"/>
    <hyperlink ref="J81" r:id="rId59"/>
    <hyperlink ref="J82" r:id="rId60"/>
    <hyperlink ref="H82" r:id="rId61" display="https://doi.org/10.1515/cplbu-2017-0052"/>
    <hyperlink ref="J83" r:id="rId62"/>
    <hyperlink ref="J84" r:id="rId63"/>
    <hyperlink ref="H84" r:id="rId64" display="https://doi.org/10.1515/cplbu-2017-0052"/>
    <hyperlink ref="J99" r:id="rId65"/>
    <hyperlink ref="A55" r:id="rId66" display="https://www.degruyter.com/view/j/cplbu.2017.3.issue-1/cplbu-2017-0019/cplbu-2017-0019.xml?format=INT"/>
    <hyperlink ref="H55" r:id="rId67" display="https://doi.org/10.1515/cplbu-2017-0019"/>
    <hyperlink ref="J55" r:id="rId68"/>
    <hyperlink ref="J54" r:id="rId69"/>
    <hyperlink ref="I56" r:id="rId70"/>
    <hyperlink ref="I54" r:id="rId71"/>
    <hyperlink ref="H54" display="https://books.google.ro/books?id=0Yk9DwAAQBAJ&amp;pg=PP3&amp;lpg=PP3&amp;dq=http://tinyurl.com/ecism2017&amp;source=bl&amp;ots=Ul6oDP3Nlr&amp;sig=XecB7ir5XL9iFNvwneM-VfYAh-0&amp;hl=ro&amp;sa=X&amp;ved=0ahUKEwj0jszulPPZAhUHDJoKHYVfD_8Q6AEIJjAA#v=onepage&amp;q=http%3A%2F%2Ftinyurl.com%2Fecism2017"/>
    <hyperlink ref="H41" r:id="rId72"/>
    <hyperlink ref="A43" r:id="rId73" display="http://apps.webofknowledge.com/full_record.do?product=WOS&amp;search_mode=GeneralSearch&amp;qid=5&amp;SID=E1UvvDYXbSGN6TkDVaE&amp;page=1&amp;doc=6&amp;cacheurlFromRightClick=no"/>
    <hyperlink ref="A44" r:id="rId74" display="http://apps.webofknowledge.com/full_record.do?product=WOS&amp;search_mode=GeneralSearch&amp;qid=5&amp;SID=E1UvvDYXbSGN6TkDVaE&amp;page=1&amp;doc=7&amp;cacheurlFromRightClick=no"/>
    <hyperlink ref="J100" r:id="rId75"/>
    <hyperlink ref="H100" r:id="rId76"/>
    <hyperlink ref="I100" r:id="rId77"/>
    <hyperlink ref="J65" r:id="rId78" location="page=27"/>
    <hyperlink ref="A101" r:id="rId79" display="javascript:void(0)"/>
    <hyperlink ref="H101" r:id="rId80" display="https://doi.org/10.1051/matecconf/201712105008"/>
    <hyperlink ref="J101" r:id="rId81"/>
    <hyperlink ref="J104" r:id="rId82"/>
    <hyperlink ref="H107" r:id="rId83"/>
    <hyperlink ref="G109" r:id="rId84"/>
    <hyperlink ref="G108" r:id="rId85"/>
    <hyperlink ref="J108" r:id="rId86"/>
    <hyperlink ref="J109" r:id="rId87"/>
    <hyperlink ref="J111" r:id="rId88"/>
    <hyperlink ref="J112" r:id="rId89"/>
    <hyperlink ref="J113" r:id="rId90" display="https://www.matec-conferences.org/articles/matecconf/pdf/2017/35/matecconf_mse2017_12014.pdf"/>
    <hyperlink ref="J114" r:id="rId91"/>
    <hyperlink ref="J115" r:id="rId92"/>
    <hyperlink ref="H116" r:id="rId93"/>
    <hyperlink ref="H117" r:id="rId94"/>
    <hyperlink ref="H118" r:id="rId95"/>
    <hyperlink ref="H119" r:id="rId96"/>
    <hyperlink ref="H120" r:id="rId97"/>
    <hyperlink ref="H121" r:id="rId98"/>
    <hyperlink ref="A123" r:id="rId99" tooltip="You have access to this article" display="https://www.matec-conferences.org/articles/matecconf/abs/2017/35/matecconf_mse2017_10002/matecconf_mse2017_10002.html"/>
    <hyperlink ref="H122" r:id="rId100"/>
    <hyperlink ref="H123" r:id="rId101"/>
    <hyperlink ref="J124" r:id="rId102"/>
    <hyperlink ref="H125" r:id="rId103"/>
    <hyperlink ref="H126" r:id="rId104"/>
    <hyperlink ref="A128" r:id="rId105" tooltip="You have access to this article" display="https://www.matec-conferences.org/articles/matecconf/abs/2017/35/matecconf_mse2017_10002/matecconf_mse2017_10002.html"/>
    <hyperlink ref="H127" r:id="rId106"/>
    <hyperlink ref="H128" r:id="rId107"/>
    <hyperlink ref="A129" r:id="rId108" tooltip="Show document details" display="https://www.scopus.com/record/display.uri?eid=2-s2.0-85028400229&amp;origin=resultslist&amp;sort=plf-f&amp;src=s&amp;sid=d1a261eaea79b22835a66634430cdc7f&amp;sot=autdocs&amp;sdt=autdocs&amp;sl=17&amp;s=AU-ID%286603962993%29&amp;relpos=0&amp;citeCnt=0&amp;searchTerm="/>
    <hyperlink ref="A130" r:id="rId109" tooltip="Show document details" display="https://www.scopus.com/record/display.uri?eid=2-s2.0-85028425460&amp;origin=resultslist&amp;sort=plf-f&amp;src=s&amp;sid=d1a261eaea79b22835a66634430cdc7f&amp;sot=autdocs&amp;sdt=autdocs&amp;sl=17&amp;s=AU-ID%286603962993%29&amp;relpos=1&amp;citeCnt=0&amp;searchTerm="/>
    <hyperlink ref="H129" r:id="rId110"/>
    <hyperlink ref="K131" r:id="rId111"/>
    <hyperlink ref="J133" r:id="rId112"/>
    <hyperlink ref="J134" r:id="rId113"/>
    <hyperlink ref="H134" r:id="rId114"/>
    <hyperlink ref="J138" r:id="rId115"/>
    <hyperlink ref="J139" r:id="rId116"/>
    <hyperlink ref="J140" r:id="rId117"/>
    <hyperlink ref="J141" r:id="rId118"/>
    <hyperlink ref="J142" r:id="rId119"/>
    <hyperlink ref="J143" r:id="rId120"/>
    <hyperlink ref="J145" r:id="rId121"/>
    <hyperlink ref="I145" r:id="rId122"/>
    <hyperlink ref="H147" r:id="rId123"/>
    <hyperlink ref="J147" r:id="rId124"/>
    <hyperlink ref="H148" r:id="rId125"/>
    <hyperlink ref="J148" r:id="rId126"/>
    <hyperlink ref="H149" r:id="rId127"/>
    <hyperlink ref="J149" r:id="rId128"/>
    <hyperlink ref="H150" r:id="rId129"/>
    <hyperlink ref="J150" r:id="rId130"/>
  </hyperlinks>
  <pageMargins left="0.511811023622047" right="0.31496062992126" top="0" bottom="0" header="0" footer="0"/>
  <pageSetup paperSize="9" scale="97" orientation="landscape" horizontalDpi="200" verticalDpi="200" r:id="rId131"/>
  <drawing r:id="rId132"/>
</worksheet>
</file>

<file path=xl/worksheets/sheet6.xml><?xml version="1.0" encoding="utf-8"?>
<worksheet xmlns="http://schemas.openxmlformats.org/spreadsheetml/2006/main" xmlns:r="http://schemas.openxmlformats.org/officeDocument/2006/relationships">
  <dimension ref="A2:Q114"/>
  <sheetViews>
    <sheetView topLeftCell="A110" zoomScale="70" zoomScaleNormal="70" workbookViewId="0">
      <selection activeCell="M125" sqref="M125"/>
    </sheetView>
  </sheetViews>
  <sheetFormatPr defaultRowHeight="14.4"/>
  <cols>
    <col min="1" max="1" width="22.109375" style="38" customWidth="1"/>
    <col min="2" max="2" width="9.6640625" style="37" customWidth="1"/>
    <col min="3" max="3" width="10.6640625" style="20" customWidth="1"/>
    <col min="4" max="4" width="12.44140625" style="16" customWidth="1"/>
    <col min="5" max="5" width="7" style="31" customWidth="1"/>
    <col min="6" max="6" width="7.109375" style="31" customWidth="1"/>
    <col min="7" max="7" width="9.33203125" style="31" bestFit="1" customWidth="1"/>
    <col min="8" max="8" width="8.6640625" style="16" bestFit="1" customWidth="1"/>
    <col min="9" max="9" width="9.109375" style="31" customWidth="1"/>
    <col min="10" max="10" width="12.6640625" style="16" customWidth="1"/>
    <col min="11" max="11" width="15" style="16" customWidth="1"/>
    <col min="12" max="12" width="8.6640625" style="16" customWidth="1"/>
    <col min="13" max="13" width="11.5546875" style="16" bestFit="1" customWidth="1"/>
    <col min="14" max="14" width="20.88671875" customWidth="1"/>
    <col min="15" max="15" width="11.88671875" customWidth="1"/>
  </cols>
  <sheetData>
    <row r="2" spans="1:15" s="4" customFormat="1" ht="15" customHeight="1">
      <c r="A2" s="707" t="s">
        <v>28</v>
      </c>
      <c r="B2" s="708"/>
      <c r="C2" s="708"/>
      <c r="D2" s="708"/>
      <c r="E2" s="708"/>
      <c r="F2" s="708"/>
      <c r="G2" s="708"/>
      <c r="H2" s="708"/>
      <c r="I2" s="708"/>
      <c r="J2" s="708"/>
      <c r="K2" s="708"/>
      <c r="L2" s="708"/>
      <c r="M2" s="709"/>
    </row>
    <row r="3" spans="1:15" s="4" customFormat="1" ht="15" customHeight="1">
      <c r="A3" s="33"/>
      <c r="B3" s="33"/>
      <c r="C3" s="15"/>
      <c r="D3" s="15"/>
      <c r="E3" s="28"/>
      <c r="F3" s="28"/>
      <c r="G3" s="28"/>
      <c r="H3" s="15"/>
      <c r="I3" s="28"/>
      <c r="J3" s="15"/>
      <c r="K3" s="15"/>
      <c r="L3" s="15"/>
      <c r="M3" s="15"/>
    </row>
    <row r="4" spans="1:15" s="4" customFormat="1" ht="15" customHeight="1">
      <c r="A4" s="687" t="s">
        <v>29</v>
      </c>
      <c r="B4" s="687"/>
      <c r="C4" s="687"/>
      <c r="D4" s="687"/>
      <c r="E4" s="687"/>
      <c r="F4" s="687"/>
      <c r="G4" s="687"/>
      <c r="H4" s="710"/>
      <c r="I4" s="710"/>
      <c r="J4" s="710"/>
      <c r="K4" s="710"/>
      <c r="L4" s="710"/>
      <c r="M4" s="710"/>
    </row>
    <row r="5" spans="1:15" s="4" customFormat="1" ht="15" customHeight="1">
      <c r="A5" s="687" t="s">
        <v>30</v>
      </c>
      <c r="B5" s="687"/>
      <c r="C5" s="687"/>
      <c r="D5" s="687"/>
      <c r="E5" s="687"/>
      <c r="F5" s="687"/>
      <c r="G5" s="687"/>
      <c r="H5" s="687"/>
      <c r="I5" s="687"/>
      <c r="J5" s="687"/>
      <c r="K5" s="687"/>
      <c r="L5" s="687"/>
      <c r="M5" s="687"/>
    </row>
    <row r="6" spans="1:15" s="4" customFormat="1" ht="72" customHeight="1">
      <c r="A6" s="711" t="s">
        <v>67</v>
      </c>
      <c r="B6" s="712"/>
      <c r="C6" s="712"/>
      <c r="D6" s="712"/>
      <c r="E6" s="712"/>
      <c r="F6" s="712"/>
      <c r="G6" s="712"/>
      <c r="H6" s="712"/>
      <c r="I6" s="712"/>
      <c r="J6" s="712"/>
      <c r="K6" s="712"/>
      <c r="L6" s="712"/>
      <c r="M6" s="713"/>
    </row>
    <row r="7" spans="1:15" s="4" customFormat="1">
      <c r="A7" s="34"/>
      <c r="B7" s="35"/>
      <c r="C7" s="19"/>
      <c r="D7" s="18"/>
      <c r="E7" s="29"/>
      <c r="F7" s="29"/>
      <c r="G7" s="29"/>
      <c r="H7" s="18"/>
      <c r="I7" s="32"/>
      <c r="J7" s="17"/>
      <c r="K7" s="17"/>
      <c r="L7" s="17"/>
      <c r="M7" s="17"/>
    </row>
    <row r="8" spans="1:15" ht="55.2">
      <c r="A8" s="55" t="s">
        <v>0</v>
      </c>
      <c r="B8" s="47" t="s">
        <v>53</v>
      </c>
      <c r="C8" s="48" t="s">
        <v>25</v>
      </c>
      <c r="D8" s="56" t="s">
        <v>5</v>
      </c>
      <c r="E8" s="57" t="s">
        <v>9</v>
      </c>
      <c r="F8" s="57" t="s">
        <v>10</v>
      </c>
      <c r="G8" s="51" t="s">
        <v>65</v>
      </c>
      <c r="H8" s="48" t="s">
        <v>16</v>
      </c>
      <c r="I8" s="57" t="s">
        <v>15</v>
      </c>
      <c r="J8" s="46" t="s">
        <v>19</v>
      </c>
      <c r="K8" s="48" t="s">
        <v>68</v>
      </c>
      <c r="L8" s="47" t="s">
        <v>54</v>
      </c>
      <c r="M8" s="47" t="s">
        <v>7</v>
      </c>
      <c r="N8" s="84" t="s">
        <v>202</v>
      </c>
    </row>
    <row r="9" spans="1:15" ht="96.6">
      <c r="A9" s="221" t="s">
        <v>263</v>
      </c>
      <c r="B9" s="221" t="s">
        <v>264</v>
      </c>
      <c r="C9" s="192" t="s">
        <v>214</v>
      </c>
      <c r="D9" s="177" t="s">
        <v>265</v>
      </c>
      <c r="E9" s="234" t="s">
        <v>266</v>
      </c>
      <c r="F9" s="234" t="s">
        <v>267</v>
      </c>
      <c r="G9" s="218" t="s">
        <v>268</v>
      </c>
      <c r="H9" s="192">
        <v>2017</v>
      </c>
      <c r="I9" s="199" t="s">
        <v>269</v>
      </c>
      <c r="J9" s="115" t="s">
        <v>270</v>
      </c>
      <c r="K9" s="115" t="s">
        <v>271</v>
      </c>
      <c r="L9" s="228">
        <v>70</v>
      </c>
      <c r="M9" s="229">
        <v>17.5</v>
      </c>
      <c r="N9" s="179" t="s">
        <v>226</v>
      </c>
    </row>
    <row r="10" spans="1:15" ht="69">
      <c r="A10" s="221" t="s">
        <v>272</v>
      </c>
      <c r="B10" s="221" t="s">
        <v>273</v>
      </c>
      <c r="C10" s="192" t="s">
        <v>214</v>
      </c>
      <c r="D10" s="177" t="s">
        <v>265</v>
      </c>
      <c r="E10" s="234" t="s">
        <v>266</v>
      </c>
      <c r="F10" s="234" t="s">
        <v>267</v>
      </c>
      <c r="G10" s="218" t="s">
        <v>268</v>
      </c>
      <c r="H10" s="192">
        <v>2017</v>
      </c>
      <c r="I10" s="199" t="s">
        <v>274</v>
      </c>
      <c r="J10" s="115" t="s">
        <v>270</v>
      </c>
      <c r="K10" s="115" t="s">
        <v>275</v>
      </c>
      <c r="L10" s="89">
        <v>70</v>
      </c>
      <c r="M10" s="179">
        <v>35</v>
      </c>
      <c r="N10" s="179" t="s">
        <v>226</v>
      </c>
    </row>
    <row r="11" spans="1:15" ht="138">
      <c r="A11" s="221" t="s">
        <v>376</v>
      </c>
      <c r="B11" s="221" t="s">
        <v>377</v>
      </c>
      <c r="C11" s="192" t="s">
        <v>214</v>
      </c>
      <c r="D11" s="177" t="s">
        <v>378</v>
      </c>
      <c r="E11" s="234">
        <v>10</v>
      </c>
      <c r="F11" s="234">
        <v>2</v>
      </c>
      <c r="G11" s="218" t="s">
        <v>379</v>
      </c>
      <c r="H11" s="192">
        <v>2017</v>
      </c>
      <c r="I11" s="199" t="s">
        <v>380</v>
      </c>
      <c r="J11" s="115" t="s">
        <v>381</v>
      </c>
      <c r="K11" s="181" t="s">
        <v>382</v>
      </c>
      <c r="L11" s="89">
        <v>70</v>
      </c>
      <c r="M11" s="229">
        <v>17.5</v>
      </c>
      <c r="N11" s="179" t="s">
        <v>356</v>
      </c>
    </row>
    <row r="12" spans="1:15" ht="96.6">
      <c r="A12" s="221" t="s">
        <v>263</v>
      </c>
      <c r="B12" s="221" t="s">
        <v>264</v>
      </c>
      <c r="C12" s="192" t="s">
        <v>214</v>
      </c>
      <c r="D12" s="177" t="s">
        <v>265</v>
      </c>
      <c r="E12" s="234" t="s">
        <v>266</v>
      </c>
      <c r="F12" s="234" t="s">
        <v>267</v>
      </c>
      <c r="G12" s="218" t="s">
        <v>268</v>
      </c>
      <c r="H12" s="192">
        <v>2017</v>
      </c>
      <c r="I12" s="199" t="s">
        <v>269</v>
      </c>
      <c r="J12" s="115" t="s">
        <v>270</v>
      </c>
      <c r="K12" s="115" t="s">
        <v>271</v>
      </c>
      <c r="L12" s="228">
        <v>70</v>
      </c>
      <c r="M12" s="229">
        <v>17.5</v>
      </c>
      <c r="N12" s="179" t="s">
        <v>356</v>
      </c>
    </row>
    <row r="13" spans="1:15" ht="72">
      <c r="A13" s="221" t="s">
        <v>480</v>
      </c>
      <c r="B13" s="221" t="s">
        <v>481</v>
      </c>
      <c r="C13" s="192" t="s">
        <v>214</v>
      </c>
      <c r="D13" s="177" t="s">
        <v>482</v>
      </c>
      <c r="E13" s="234">
        <v>5</v>
      </c>
      <c r="F13" s="234">
        <v>8</v>
      </c>
      <c r="G13" s="218" t="s">
        <v>483</v>
      </c>
      <c r="H13" s="192">
        <v>2017</v>
      </c>
      <c r="I13" s="199" t="s">
        <v>484</v>
      </c>
      <c r="J13" s="115" t="s">
        <v>485</v>
      </c>
      <c r="K13" s="181" t="s">
        <v>486</v>
      </c>
      <c r="L13" s="89">
        <v>70</v>
      </c>
      <c r="M13" s="229">
        <v>23.33</v>
      </c>
      <c r="N13" s="179" t="s">
        <v>357</v>
      </c>
    </row>
    <row r="14" spans="1:15" ht="72">
      <c r="A14" s="221" t="s">
        <v>487</v>
      </c>
      <c r="B14" s="221" t="s">
        <v>488</v>
      </c>
      <c r="C14" s="192" t="s">
        <v>214</v>
      </c>
      <c r="D14" s="177" t="s">
        <v>482</v>
      </c>
      <c r="E14" s="234">
        <v>5</v>
      </c>
      <c r="F14" s="234">
        <v>8</v>
      </c>
      <c r="G14" s="218" t="s">
        <v>483</v>
      </c>
      <c r="H14" s="192">
        <v>2017</v>
      </c>
      <c r="I14" s="199" t="s">
        <v>489</v>
      </c>
      <c r="J14" s="115" t="s">
        <v>485</v>
      </c>
      <c r="K14" s="181" t="s">
        <v>490</v>
      </c>
      <c r="L14" s="89">
        <v>70</v>
      </c>
      <c r="M14" s="229">
        <v>23.33</v>
      </c>
      <c r="N14" s="179" t="s">
        <v>357</v>
      </c>
    </row>
    <row r="15" spans="1:15" ht="179.4">
      <c r="A15" s="221" t="s">
        <v>597</v>
      </c>
      <c r="B15" s="221" t="s">
        <v>598</v>
      </c>
      <c r="C15" s="192" t="s">
        <v>214</v>
      </c>
      <c r="D15" s="177" t="s">
        <v>432</v>
      </c>
      <c r="E15" s="234" t="s">
        <v>599</v>
      </c>
      <c r="F15" s="234" t="s">
        <v>600</v>
      </c>
      <c r="G15" s="218"/>
      <c r="H15" s="192">
        <v>2017</v>
      </c>
      <c r="I15" s="199"/>
      <c r="J15" s="181" t="s">
        <v>601</v>
      </c>
      <c r="K15" s="181" t="s">
        <v>343</v>
      </c>
      <c r="L15" s="89">
        <v>70</v>
      </c>
      <c r="M15" s="229">
        <v>0</v>
      </c>
      <c r="N15" s="179" t="s">
        <v>595</v>
      </c>
      <c r="O15" s="8"/>
    </row>
    <row r="16" spans="1:15" ht="69">
      <c r="A16" s="240" t="s">
        <v>604</v>
      </c>
      <c r="B16" s="240" t="s">
        <v>605</v>
      </c>
      <c r="C16" s="241" t="s">
        <v>218</v>
      </c>
      <c r="D16" s="242" t="s">
        <v>606</v>
      </c>
      <c r="E16" s="243">
        <v>4</v>
      </c>
      <c r="F16" s="243"/>
      <c r="G16" s="244" t="s">
        <v>607</v>
      </c>
      <c r="H16" s="241">
        <v>2017</v>
      </c>
      <c r="I16" s="245" t="s">
        <v>608</v>
      </c>
      <c r="J16" s="246" t="s">
        <v>609</v>
      </c>
      <c r="K16" s="247" t="s">
        <v>610</v>
      </c>
      <c r="L16" s="248">
        <v>70</v>
      </c>
      <c r="M16" s="249">
        <v>70</v>
      </c>
      <c r="N16" s="179" t="s">
        <v>602</v>
      </c>
    </row>
    <row r="17" spans="1:15" ht="69">
      <c r="A17" s="237" t="s">
        <v>623</v>
      </c>
      <c r="B17" s="237" t="s">
        <v>624</v>
      </c>
      <c r="C17" s="115" t="s">
        <v>214</v>
      </c>
      <c r="D17" s="207" t="s">
        <v>625</v>
      </c>
      <c r="E17" s="250">
        <v>22</v>
      </c>
      <c r="F17" s="251">
        <v>4</v>
      </c>
      <c r="G17" s="252" t="s">
        <v>626</v>
      </c>
      <c r="H17" s="215">
        <v>2017</v>
      </c>
      <c r="I17" s="250" t="s">
        <v>627</v>
      </c>
      <c r="J17" s="253" t="s">
        <v>421</v>
      </c>
      <c r="K17" s="115" t="s">
        <v>628</v>
      </c>
      <c r="L17" s="254">
        <v>70</v>
      </c>
      <c r="M17" s="254">
        <v>70</v>
      </c>
      <c r="N17" s="179" t="s">
        <v>617</v>
      </c>
    </row>
    <row r="18" spans="1:15" ht="96.6">
      <c r="A18" s="221" t="s">
        <v>263</v>
      </c>
      <c r="B18" s="221" t="s">
        <v>264</v>
      </c>
      <c r="C18" s="192" t="s">
        <v>214</v>
      </c>
      <c r="D18" s="177" t="s">
        <v>265</v>
      </c>
      <c r="E18" s="234" t="s">
        <v>266</v>
      </c>
      <c r="F18" s="234" t="s">
        <v>267</v>
      </c>
      <c r="G18" s="218" t="s">
        <v>268</v>
      </c>
      <c r="H18" s="192">
        <v>2017</v>
      </c>
      <c r="I18" s="199" t="s">
        <v>269</v>
      </c>
      <c r="J18" s="115" t="s">
        <v>270</v>
      </c>
      <c r="K18" s="115" t="s">
        <v>271</v>
      </c>
      <c r="L18" s="228">
        <v>70</v>
      </c>
      <c r="M18" s="229">
        <v>17.5</v>
      </c>
      <c r="N18" s="179" t="s">
        <v>618</v>
      </c>
    </row>
    <row r="19" spans="1:15" ht="69">
      <c r="A19" s="221" t="s">
        <v>272</v>
      </c>
      <c r="B19" s="221" t="s">
        <v>273</v>
      </c>
      <c r="C19" s="192" t="s">
        <v>214</v>
      </c>
      <c r="D19" s="177" t="s">
        <v>265</v>
      </c>
      <c r="E19" s="234" t="s">
        <v>266</v>
      </c>
      <c r="F19" s="234" t="s">
        <v>267</v>
      </c>
      <c r="G19" s="218" t="s">
        <v>268</v>
      </c>
      <c r="H19" s="192">
        <v>2017</v>
      </c>
      <c r="I19" s="199" t="s">
        <v>274</v>
      </c>
      <c r="J19" s="115" t="s">
        <v>270</v>
      </c>
      <c r="K19" s="115" t="s">
        <v>275</v>
      </c>
      <c r="L19" s="89">
        <v>70</v>
      </c>
      <c r="M19" s="179">
        <v>35</v>
      </c>
      <c r="N19" s="179" t="s">
        <v>618</v>
      </c>
    </row>
    <row r="20" spans="1:15" ht="69">
      <c r="A20" s="259" t="s">
        <v>694</v>
      </c>
      <c r="B20" s="221" t="s">
        <v>619</v>
      </c>
      <c r="C20" s="192" t="s">
        <v>214</v>
      </c>
      <c r="D20" s="177" t="s">
        <v>625</v>
      </c>
      <c r="E20" s="260"/>
      <c r="F20" s="260">
        <v>4</v>
      </c>
      <c r="G20" s="261" t="s">
        <v>695</v>
      </c>
      <c r="H20" s="261">
        <v>2017</v>
      </c>
      <c r="I20" s="262" t="s">
        <v>696</v>
      </c>
      <c r="J20" s="261" t="s">
        <v>697</v>
      </c>
      <c r="K20" s="261" t="s">
        <v>698</v>
      </c>
      <c r="L20" s="263">
        <v>70</v>
      </c>
      <c r="M20" s="229">
        <v>70</v>
      </c>
      <c r="N20" s="179" t="s">
        <v>619</v>
      </c>
    </row>
    <row r="21" spans="1:15" ht="110.4">
      <c r="A21" s="264" t="s">
        <v>742</v>
      </c>
      <c r="B21" s="237" t="s">
        <v>743</v>
      </c>
      <c r="C21" s="115" t="s">
        <v>214</v>
      </c>
      <c r="D21" s="207" t="s">
        <v>625</v>
      </c>
      <c r="E21" s="250">
        <v>22</v>
      </c>
      <c r="F21" s="251">
        <v>4</v>
      </c>
      <c r="G21" s="252" t="s">
        <v>626</v>
      </c>
      <c r="H21" s="215">
        <v>2017</v>
      </c>
      <c r="I21" s="250" t="s">
        <v>744</v>
      </c>
      <c r="J21" s="253" t="s">
        <v>421</v>
      </c>
      <c r="K21" s="115" t="s">
        <v>745</v>
      </c>
      <c r="L21" s="254">
        <v>70</v>
      </c>
      <c r="M21" s="254">
        <v>23.33</v>
      </c>
      <c r="N21" s="179" t="s">
        <v>620</v>
      </c>
    </row>
    <row r="22" spans="1:15" ht="158.4">
      <c r="A22" s="265" t="s">
        <v>746</v>
      </c>
      <c r="B22" s="266" t="s">
        <v>747</v>
      </c>
      <c r="C22" s="115" t="s">
        <v>214</v>
      </c>
      <c r="D22" s="255" t="s">
        <v>748</v>
      </c>
      <c r="E22" s="238">
        <v>13</v>
      </c>
      <c r="F22" s="238">
        <v>4</v>
      </c>
      <c r="G22" s="186" t="s">
        <v>749</v>
      </c>
      <c r="H22" s="187">
        <v>2017</v>
      </c>
      <c r="I22" s="255" t="s">
        <v>750</v>
      </c>
      <c r="J22" s="267" t="s">
        <v>751</v>
      </c>
      <c r="K22" s="115" t="s">
        <v>752</v>
      </c>
      <c r="L22" s="257">
        <v>70</v>
      </c>
      <c r="M22" s="258">
        <v>23.33</v>
      </c>
      <c r="N22" s="179" t="s">
        <v>620</v>
      </c>
    </row>
    <row r="23" spans="1:15" ht="82.8">
      <c r="A23" s="268" t="s">
        <v>753</v>
      </c>
      <c r="B23" s="266" t="s">
        <v>754</v>
      </c>
      <c r="C23" s="115" t="s">
        <v>214</v>
      </c>
      <c r="D23" s="116" t="s">
        <v>755</v>
      </c>
      <c r="E23" s="238">
        <v>32</v>
      </c>
      <c r="F23" s="238"/>
      <c r="G23" s="115" t="s">
        <v>756</v>
      </c>
      <c r="H23" s="187">
        <v>2017</v>
      </c>
      <c r="I23" s="116" t="s">
        <v>757</v>
      </c>
      <c r="J23" s="253" t="s">
        <v>758</v>
      </c>
      <c r="K23" s="181" t="s">
        <v>759</v>
      </c>
      <c r="L23" s="202">
        <v>70</v>
      </c>
      <c r="M23" s="179">
        <v>70</v>
      </c>
      <c r="N23" s="179" t="s">
        <v>620</v>
      </c>
    </row>
    <row r="24" spans="1:15" ht="96.6">
      <c r="A24" s="221" t="s">
        <v>376</v>
      </c>
      <c r="B24" s="221" t="s">
        <v>783</v>
      </c>
      <c r="C24" s="192" t="s">
        <v>778</v>
      </c>
      <c r="D24" s="177" t="s">
        <v>784</v>
      </c>
      <c r="E24" s="234" t="s">
        <v>785</v>
      </c>
      <c r="F24" s="234" t="s">
        <v>786</v>
      </c>
      <c r="G24" s="218" t="s">
        <v>787</v>
      </c>
      <c r="H24" s="269">
        <v>42917</v>
      </c>
      <c r="I24" s="199" t="s">
        <v>380</v>
      </c>
      <c r="J24" s="115"/>
      <c r="K24" s="181" t="s">
        <v>788</v>
      </c>
      <c r="L24" s="89">
        <v>70</v>
      </c>
      <c r="M24" s="229">
        <v>17.5</v>
      </c>
      <c r="N24" s="179" t="s">
        <v>621</v>
      </c>
    </row>
    <row r="25" spans="1:15" ht="96.6">
      <c r="A25" s="221" t="s">
        <v>263</v>
      </c>
      <c r="B25" s="221" t="s">
        <v>264</v>
      </c>
      <c r="C25" s="192" t="s">
        <v>214</v>
      </c>
      <c r="D25" s="177" t="s">
        <v>265</v>
      </c>
      <c r="E25" s="234" t="s">
        <v>266</v>
      </c>
      <c r="F25" s="234" t="s">
        <v>267</v>
      </c>
      <c r="G25" s="218" t="s">
        <v>268</v>
      </c>
      <c r="H25" s="192">
        <v>2017</v>
      </c>
      <c r="I25" s="199" t="s">
        <v>269</v>
      </c>
      <c r="J25" s="115" t="s">
        <v>270</v>
      </c>
      <c r="K25" s="115" t="s">
        <v>271</v>
      </c>
      <c r="L25" s="228">
        <v>70</v>
      </c>
      <c r="M25" s="229">
        <v>17.5</v>
      </c>
      <c r="N25" s="179" t="s">
        <v>621</v>
      </c>
    </row>
    <row r="26" spans="1:15" ht="179.4">
      <c r="A26" s="221" t="s">
        <v>837</v>
      </c>
      <c r="B26" s="221" t="s">
        <v>838</v>
      </c>
      <c r="C26" s="192" t="s">
        <v>214</v>
      </c>
      <c r="D26" s="177" t="s">
        <v>839</v>
      </c>
      <c r="E26" s="234" t="s">
        <v>840</v>
      </c>
      <c r="F26" s="234" t="s">
        <v>841</v>
      </c>
      <c r="G26" s="218" t="s">
        <v>842</v>
      </c>
      <c r="H26" s="192">
        <v>2017</v>
      </c>
      <c r="I26" s="199" t="s">
        <v>843</v>
      </c>
      <c r="J26" s="115" t="s">
        <v>844</v>
      </c>
      <c r="K26" s="115" t="s">
        <v>845</v>
      </c>
      <c r="L26" s="89">
        <v>70</v>
      </c>
      <c r="M26" s="229">
        <v>70</v>
      </c>
      <c r="N26" s="179" t="s">
        <v>622</v>
      </c>
    </row>
    <row r="27" spans="1:15" ht="262.2">
      <c r="A27" s="221" t="s">
        <v>846</v>
      </c>
      <c r="B27" s="221" t="s">
        <v>831</v>
      </c>
      <c r="C27" s="192" t="s">
        <v>214</v>
      </c>
      <c r="D27" s="177" t="s">
        <v>847</v>
      </c>
      <c r="E27" s="234" t="s">
        <v>848</v>
      </c>
      <c r="F27" s="234" t="s">
        <v>849</v>
      </c>
      <c r="G27" s="218" t="s">
        <v>850</v>
      </c>
      <c r="H27" s="192">
        <v>2017</v>
      </c>
      <c r="I27" s="199" t="s">
        <v>851</v>
      </c>
      <c r="J27" s="115" t="s">
        <v>852</v>
      </c>
      <c r="K27" s="115" t="s">
        <v>853</v>
      </c>
      <c r="L27" s="263">
        <v>70</v>
      </c>
      <c r="M27" s="229">
        <v>70</v>
      </c>
      <c r="N27" s="179" t="s">
        <v>622</v>
      </c>
    </row>
    <row r="28" spans="1:15" ht="124.2">
      <c r="A28" s="221" t="s">
        <v>854</v>
      </c>
      <c r="B28" s="221" t="s">
        <v>855</v>
      </c>
      <c r="C28" s="221" t="s">
        <v>214</v>
      </c>
      <c r="D28" s="221" t="s">
        <v>856</v>
      </c>
      <c r="E28" s="221" t="s">
        <v>857</v>
      </c>
      <c r="F28" s="221"/>
      <c r="G28" s="221"/>
      <c r="H28" s="221">
        <v>2017</v>
      </c>
      <c r="I28" s="221"/>
      <c r="J28" s="221" t="s">
        <v>858</v>
      </c>
      <c r="K28" s="425" t="s">
        <v>859</v>
      </c>
      <c r="L28" s="221">
        <v>70</v>
      </c>
      <c r="M28" s="221" t="s">
        <v>1371</v>
      </c>
      <c r="N28" s="179" t="s">
        <v>622</v>
      </c>
      <c r="O28" s="8"/>
    </row>
    <row r="29" spans="1:15" ht="124.2">
      <c r="A29" s="221" t="s">
        <v>952</v>
      </c>
      <c r="B29" s="221" t="s">
        <v>953</v>
      </c>
      <c r="C29" s="192" t="s">
        <v>901</v>
      </c>
      <c r="D29" s="177" t="s">
        <v>954</v>
      </c>
      <c r="E29" s="234">
        <v>3</v>
      </c>
      <c r="F29" s="270">
        <v>4</v>
      </c>
      <c r="G29" s="218" t="s">
        <v>955</v>
      </c>
      <c r="H29" s="192">
        <v>2017</v>
      </c>
      <c r="I29" s="199" t="s">
        <v>956</v>
      </c>
      <c r="J29" s="193" t="s">
        <v>326</v>
      </c>
      <c r="K29" s="193" t="s">
        <v>957</v>
      </c>
      <c r="L29" s="228">
        <v>70</v>
      </c>
      <c r="M29" s="229">
        <v>35</v>
      </c>
      <c r="N29" s="229" t="s">
        <v>881</v>
      </c>
    </row>
    <row r="30" spans="1:15" ht="96.6">
      <c r="A30" s="237" t="s">
        <v>969</v>
      </c>
      <c r="B30" s="237" t="s">
        <v>970</v>
      </c>
      <c r="C30" s="187" t="s">
        <v>214</v>
      </c>
      <c r="D30" s="115" t="s">
        <v>971</v>
      </c>
      <c r="E30" s="238">
        <v>6</v>
      </c>
      <c r="F30" s="238">
        <v>2</v>
      </c>
      <c r="G30" s="239" t="s">
        <v>972</v>
      </c>
      <c r="H30" s="187">
        <v>2017</v>
      </c>
      <c r="I30" s="201" t="s">
        <v>973</v>
      </c>
      <c r="J30" s="115" t="s">
        <v>974</v>
      </c>
      <c r="K30" s="115" t="s">
        <v>975</v>
      </c>
      <c r="L30" s="89">
        <v>70</v>
      </c>
      <c r="M30" s="179">
        <v>70</v>
      </c>
      <c r="N30" s="179" t="s">
        <v>890</v>
      </c>
    </row>
    <row r="31" spans="1:15" s="156" customFormat="1" ht="100.8">
      <c r="A31" s="221" t="s">
        <v>1072</v>
      </c>
      <c r="B31" s="221" t="s">
        <v>1073</v>
      </c>
      <c r="C31" s="192" t="s">
        <v>214</v>
      </c>
      <c r="D31" s="177" t="s">
        <v>1074</v>
      </c>
      <c r="E31" s="234">
        <v>69</v>
      </c>
      <c r="F31" s="234">
        <v>1</v>
      </c>
      <c r="G31" s="218" t="s">
        <v>1075</v>
      </c>
      <c r="H31" s="192">
        <v>2017</v>
      </c>
      <c r="I31" s="199" t="s">
        <v>1076</v>
      </c>
      <c r="J31" s="115"/>
      <c r="K31" s="181" t="s">
        <v>1077</v>
      </c>
      <c r="L31" s="89">
        <v>70</v>
      </c>
      <c r="M31" s="229">
        <v>23.33</v>
      </c>
      <c r="N31" s="179" t="s">
        <v>1054</v>
      </c>
    </row>
    <row r="32" spans="1:15" ht="82.8">
      <c r="A32" s="221" t="s">
        <v>1078</v>
      </c>
      <c r="B32" s="221" t="s">
        <v>1079</v>
      </c>
      <c r="C32" s="192" t="s">
        <v>214</v>
      </c>
      <c r="D32" s="177" t="s">
        <v>1080</v>
      </c>
      <c r="E32" s="234">
        <v>5</v>
      </c>
      <c r="F32" s="234">
        <v>8</v>
      </c>
      <c r="G32" s="218" t="s">
        <v>1081</v>
      </c>
      <c r="H32" s="192">
        <v>2017</v>
      </c>
      <c r="I32" s="199" t="s">
        <v>1082</v>
      </c>
      <c r="J32" s="115"/>
      <c r="K32" s="115" t="s">
        <v>1083</v>
      </c>
      <c r="L32" s="228">
        <v>70</v>
      </c>
      <c r="M32" s="229">
        <v>23.33</v>
      </c>
      <c r="N32" s="179" t="s">
        <v>1054</v>
      </c>
    </row>
    <row r="33" spans="1:17" ht="82.8">
      <c r="A33" s="221" t="s">
        <v>487</v>
      </c>
      <c r="B33" s="221" t="s">
        <v>1084</v>
      </c>
      <c r="C33" s="192" t="s">
        <v>214</v>
      </c>
      <c r="D33" s="177" t="s">
        <v>1080</v>
      </c>
      <c r="E33" s="234">
        <v>5</v>
      </c>
      <c r="F33" s="234">
        <v>8</v>
      </c>
      <c r="G33" s="218" t="s">
        <v>1085</v>
      </c>
      <c r="H33" s="192">
        <v>2017</v>
      </c>
      <c r="I33" s="199" t="s">
        <v>489</v>
      </c>
      <c r="J33" s="115"/>
      <c r="K33" s="115" t="s">
        <v>490</v>
      </c>
      <c r="L33" s="228">
        <v>70</v>
      </c>
      <c r="M33" s="229">
        <v>23.33</v>
      </c>
      <c r="N33" s="179" t="s">
        <v>1054</v>
      </c>
    </row>
    <row r="34" spans="1:17" ht="69">
      <c r="A34" s="221" t="s">
        <v>1086</v>
      </c>
      <c r="B34" s="221" t="s">
        <v>1087</v>
      </c>
      <c r="C34" s="192" t="s">
        <v>214</v>
      </c>
      <c r="D34" s="177" t="s">
        <v>1088</v>
      </c>
      <c r="E34" s="234">
        <v>6</v>
      </c>
      <c r="F34" s="234">
        <v>6</v>
      </c>
      <c r="G34" s="218" t="s">
        <v>1089</v>
      </c>
      <c r="H34" s="192">
        <v>2017</v>
      </c>
      <c r="I34" s="199" t="s">
        <v>1090</v>
      </c>
      <c r="J34" s="115"/>
      <c r="K34" s="115" t="s">
        <v>1091</v>
      </c>
      <c r="L34" s="228">
        <v>70</v>
      </c>
      <c r="M34" s="229">
        <v>35</v>
      </c>
      <c r="N34" s="179" t="s">
        <v>1054</v>
      </c>
    </row>
    <row r="35" spans="1:17" ht="82.8">
      <c r="A35" s="221" t="s">
        <v>1092</v>
      </c>
      <c r="B35" s="221" t="s">
        <v>1079</v>
      </c>
      <c r="C35" s="192" t="s">
        <v>214</v>
      </c>
      <c r="D35" s="177" t="s">
        <v>1088</v>
      </c>
      <c r="E35" s="234">
        <v>6</v>
      </c>
      <c r="F35" s="234">
        <v>9</v>
      </c>
      <c r="G35" s="218" t="s">
        <v>1093</v>
      </c>
      <c r="H35" s="192">
        <v>2017</v>
      </c>
      <c r="I35" s="199" t="s">
        <v>1094</v>
      </c>
      <c r="J35" s="115"/>
      <c r="K35" s="115" t="s">
        <v>1095</v>
      </c>
      <c r="L35" s="228">
        <v>70</v>
      </c>
      <c r="M35" s="229">
        <v>23.33</v>
      </c>
      <c r="N35" s="179" t="s">
        <v>1054</v>
      </c>
    </row>
    <row r="36" spans="1:17" ht="110.4">
      <c r="A36" s="221" t="s">
        <v>1096</v>
      </c>
      <c r="B36" s="221" t="s">
        <v>1079</v>
      </c>
      <c r="C36" s="192" t="s">
        <v>1062</v>
      </c>
      <c r="D36" s="177" t="s">
        <v>1097</v>
      </c>
      <c r="E36" s="234">
        <v>6</v>
      </c>
      <c r="F36" s="234">
        <v>9</v>
      </c>
      <c r="G36" s="218" t="s">
        <v>1098</v>
      </c>
      <c r="H36" s="192">
        <v>2017</v>
      </c>
      <c r="I36" s="199" t="s">
        <v>1099</v>
      </c>
      <c r="J36" s="115"/>
      <c r="K36" s="115" t="s">
        <v>1100</v>
      </c>
      <c r="L36" s="228">
        <v>70</v>
      </c>
      <c r="M36" s="229">
        <v>23.33</v>
      </c>
      <c r="N36" s="179" t="s">
        <v>1054</v>
      </c>
    </row>
    <row r="37" spans="1:17" ht="69">
      <c r="A37" s="221" t="s">
        <v>1101</v>
      </c>
      <c r="B37" s="221" t="s">
        <v>481</v>
      </c>
      <c r="C37" s="192" t="s">
        <v>214</v>
      </c>
      <c r="D37" s="177" t="s">
        <v>482</v>
      </c>
      <c r="E37" s="234">
        <v>5</v>
      </c>
      <c r="F37" s="234">
        <v>8</v>
      </c>
      <c r="G37" s="218" t="s">
        <v>1102</v>
      </c>
      <c r="H37" s="192">
        <v>2017</v>
      </c>
      <c r="I37" s="199" t="s">
        <v>683</v>
      </c>
      <c r="J37" s="115"/>
      <c r="K37" s="115" t="s">
        <v>1103</v>
      </c>
      <c r="L37" s="228">
        <v>70</v>
      </c>
      <c r="M37" s="229">
        <v>23.33</v>
      </c>
      <c r="N37" s="179" t="s">
        <v>1054</v>
      </c>
    </row>
    <row r="38" spans="1:17" ht="110.4">
      <c r="A38" s="221" t="s">
        <v>1104</v>
      </c>
      <c r="B38" s="221" t="s">
        <v>1105</v>
      </c>
      <c r="C38" s="192" t="s">
        <v>214</v>
      </c>
      <c r="D38" s="177" t="s">
        <v>1097</v>
      </c>
      <c r="E38" s="234">
        <v>6</v>
      </c>
      <c r="F38" s="234">
        <v>9</v>
      </c>
      <c r="G38" s="218" t="s">
        <v>1106</v>
      </c>
      <c r="H38" s="192">
        <v>2017</v>
      </c>
      <c r="I38" s="199" t="s">
        <v>1107</v>
      </c>
      <c r="J38" s="115"/>
      <c r="K38" s="115" t="s">
        <v>1108</v>
      </c>
      <c r="L38" s="228">
        <v>70</v>
      </c>
      <c r="M38" s="229">
        <v>23.33</v>
      </c>
      <c r="N38" s="179" t="s">
        <v>1054</v>
      </c>
    </row>
    <row r="39" spans="1:17" ht="110.4">
      <c r="A39" s="221" t="s">
        <v>1109</v>
      </c>
      <c r="B39" s="221" t="s">
        <v>1110</v>
      </c>
      <c r="C39" s="192" t="s">
        <v>214</v>
      </c>
      <c r="D39" s="177" t="s">
        <v>1097</v>
      </c>
      <c r="E39" s="234">
        <v>6</v>
      </c>
      <c r="F39" s="234">
        <v>9</v>
      </c>
      <c r="G39" s="218" t="s">
        <v>1106</v>
      </c>
      <c r="H39" s="192">
        <v>2017</v>
      </c>
      <c r="I39" s="199" t="s">
        <v>1111</v>
      </c>
      <c r="J39" s="115"/>
      <c r="K39" s="115" t="s">
        <v>1112</v>
      </c>
      <c r="L39" s="228">
        <v>70</v>
      </c>
      <c r="M39" s="229">
        <v>23.33</v>
      </c>
      <c r="N39" s="179" t="s">
        <v>1054</v>
      </c>
    </row>
    <row r="40" spans="1:17" ht="69">
      <c r="A40" s="221" t="s">
        <v>1113</v>
      </c>
      <c r="B40" s="221" t="s">
        <v>1114</v>
      </c>
      <c r="C40" s="192" t="s">
        <v>214</v>
      </c>
      <c r="D40" s="177" t="s">
        <v>1115</v>
      </c>
      <c r="E40" s="234">
        <v>5</v>
      </c>
      <c r="F40" s="234">
        <v>9</v>
      </c>
      <c r="G40" s="218" t="s">
        <v>1116</v>
      </c>
      <c r="H40" s="192">
        <v>2017</v>
      </c>
      <c r="I40" s="199" t="s">
        <v>1117</v>
      </c>
      <c r="J40" s="115"/>
      <c r="K40" s="115" t="s">
        <v>1118</v>
      </c>
      <c r="L40" s="228">
        <v>70</v>
      </c>
      <c r="M40" s="229">
        <v>35</v>
      </c>
      <c r="N40" s="179" t="s">
        <v>1054</v>
      </c>
    </row>
    <row r="41" spans="1:17" ht="69">
      <c r="A41" s="221" t="s">
        <v>1119</v>
      </c>
      <c r="B41" s="221" t="s">
        <v>1114</v>
      </c>
      <c r="C41" s="192" t="s">
        <v>214</v>
      </c>
      <c r="D41" s="177" t="s">
        <v>1115</v>
      </c>
      <c r="E41" s="234">
        <v>5</v>
      </c>
      <c r="F41" s="234">
        <v>9</v>
      </c>
      <c r="G41" s="218" t="s">
        <v>1116</v>
      </c>
      <c r="H41" s="192">
        <v>2017</v>
      </c>
      <c r="I41" s="199" t="s">
        <v>1120</v>
      </c>
      <c r="J41" s="115"/>
      <c r="K41" s="115" t="s">
        <v>1118</v>
      </c>
      <c r="L41" s="228">
        <v>70</v>
      </c>
      <c r="M41" s="229">
        <v>35</v>
      </c>
      <c r="N41" s="179" t="s">
        <v>1054</v>
      </c>
    </row>
    <row r="42" spans="1:17" ht="69">
      <c r="A42" s="221" t="s">
        <v>1121</v>
      </c>
      <c r="B42" s="221" t="s">
        <v>1114</v>
      </c>
      <c r="C42" s="192" t="s">
        <v>214</v>
      </c>
      <c r="D42" s="177" t="s">
        <v>1088</v>
      </c>
      <c r="E42" s="238">
        <v>5</v>
      </c>
      <c r="F42" s="238">
        <v>8</v>
      </c>
      <c r="G42" s="218" t="s">
        <v>1116</v>
      </c>
      <c r="H42" s="192">
        <v>2017</v>
      </c>
      <c r="I42" s="199" t="s">
        <v>1122</v>
      </c>
      <c r="J42" s="115"/>
      <c r="K42" s="115" t="s">
        <v>1123</v>
      </c>
      <c r="L42" s="228">
        <v>70</v>
      </c>
      <c r="M42" s="229">
        <v>35</v>
      </c>
      <c r="N42" s="179" t="s">
        <v>1054</v>
      </c>
    </row>
    <row r="43" spans="1:17" ht="69">
      <c r="A43" s="115" t="s">
        <v>1068</v>
      </c>
      <c r="B43" s="115" t="s">
        <v>1069</v>
      </c>
      <c r="C43" s="116" t="s">
        <v>214</v>
      </c>
      <c r="D43" s="115" t="s">
        <v>1070</v>
      </c>
      <c r="E43" s="442"/>
      <c r="F43" s="442"/>
      <c r="G43" s="115" t="s">
        <v>1071</v>
      </c>
      <c r="H43" s="233">
        <v>2017</v>
      </c>
      <c r="I43" s="233"/>
      <c r="J43" s="115"/>
      <c r="K43" s="233" t="s">
        <v>1007</v>
      </c>
      <c r="L43" s="114">
        <v>70</v>
      </c>
      <c r="M43" s="117">
        <v>0</v>
      </c>
      <c r="N43" s="179" t="s">
        <v>1054</v>
      </c>
      <c r="O43" s="8"/>
    </row>
    <row r="44" spans="1:17" s="156" customFormat="1" ht="262.2">
      <c r="A44" s="221" t="s">
        <v>962</v>
      </c>
      <c r="B44" s="221" t="s">
        <v>963</v>
      </c>
      <c r="C44" s="192" t="s">
        <v>214</v>
      </c>
      <c r="D44" s="177" t="s">
        <v>964</v>
      </c>
      <c r="E44" s="234">
        <v>121</v>
      </c>
      <c r="F44" s="234"/>
      <c r="G44" s="218" t="s">
        <v>965</v>
      </c>
      <c r="H44" s="192">
        <v>2017</v>
      </c>
      <c r="I44" s="199"/>
      <c r="J44" s="115" t="s">
        <v>966</v>
      </c>
      <c r="K44" s="115" t="s">
        <v>967</v>
      </c>
      <c r="L44" s="228">
        <v>70</v>
      </c>
      <c r="M44" s="229">
        <v>0</v>
      </c>
      <c r="N44" s="179" t="s">
        <v>1055</v>
      </c>
      <c r="O44" s="8"/>
    </row>
    <row r="45" spans="1:17" ht="82.8">
      <c r="A45" s="221" t="s">
        <v>1072</v>
      </c>
      <c r="B45" s="221" t="s">
        <v>1073</v>
      </c>
      <c r="C45" s="192" t="s">
        <v>214</v>
      </c>
      <c r="D45" s="177" t="s">
        <v>1074</v>
      </c>
      <c r="E45" s="234">
        <v>69</v>
      </c>
      <c r="F45" s="234">
        <v>1</v>
      </c>
      <c r="G45" s="218" t="s">
        <v>1075</v>
      </c>
      <c r="H45" s="192">
        <v>2017</v>
      </c>
      <c r="I45" s="199" t="s">
        <v>1076</v>
      </c>
      <c r="J45" s="115"/>
      <c r="K45" s="115" t="s">
        <v>1077</v>
      </c>
      <c r="L45" s="228">
        <v>70</v>
      </c>
      <c r="M45" s="229">
        <v>23.33</v>
      </c>
      <c r="N45" s="179" t="s">
        <v>1061</v>
      </c>
    </row>
    <row r="46" spans="1:17" ht="82.8">
      <c r="A46" s="221" t="s">
        <v>1078</v>
      </c>
      <c r="B46" s="221" t="s">
        <v>1079</v>
      </c>
      <c r="C46" s="192" t="s">
        <v>214</v>
      </c>
      <c r="D46" s="177" t="s">
        <v>1080</v>
      </c>
      <c r="E46" s="234">
        <v>5</v>
      </c>
      <c r="F46" s="234">
        <v>8</v>
      </c>
      <c r="G46" s="218" t="s">
        <v>1081</v>
      </c>
      <c r="H46" s="192">
        <v>2017</v>
      </c>
      <c r="I46" s="199" t="s">
        <v>1082</v>
      </c>
      <c r="J46" s="115"/>
      <c r="K46" s="115" t="s">
        <v>1083</v>
      </c>
      <c r="L46" s="228">
        <v>70</v>
      </c>
      <c r="M46" s="229">
        <v>23.33</v>
      </c>
      <c r="N46" s="179" t="s">
        <v>1061</v>
      </c>
    </row>
    <row r="47" spans="1:17" ht="82.8">
      <c r="A47" s="221" t="s">
        <v>487</v>
      </c>
      <c r="B47" s="221" t="s">
        <v>1084</v>
      </c>
      <c r="C47" s="192" t="s">
        <v>214</v>
      </c>
      <c r="D47" s="177" t="s">
        <v>1080</v>
      </c>
      <c r="E47" s="234">
        <v>5</v>
      </c>
      <c r="F47" s="234">
        <v>8</v>
      </c>
      <c r="G47" s="218" t="s">
        <v>1085</v>
      </c>
      <c r="H47" s="192">
        <v>2017</v>
      </c>
      <c r="I47" s="199" t="s">
        <v>489</v>
      </c>
      <c r="J47" s="115"/>
      <c r="K47" s="115" t="s">
        <v>490</v>
      </c>
      <c r="L47" s="228">
        <v>70</v>
      </c>
      <c r="M47" s="229">
        <v>23.33</v>
      </c>
      <c r="N47" s="179" t="s">
        <v>1061</v>
      </c>
    </row>
    <row r="48" spans="1:17" ht="69">
      <c r="A48" s="221" t="s">
        <v>1086</v>
      </c>
      <c r="B48" s="221" t="s">
        <v>1087</v>
      </c>
      <c r="C48" s="192" t="s">
        <v>214</v>
      </c>
      <c r="D48" s="177" t="s">
        <v>1088</v>
      </c>
      <c r="E48" s="234">
        <v>6</v>
      </c>
      <c r="F48" s="234">
        <v>6</v>
      </c>
      <c r="G48" s="218" t="s">
        <v>1089</v>
      </c>
      <c r="H48" s="192">
        <v>2017</v>
      </c>
      <c r="I48" s="199" t="s">
        <v>1090</v>
      </c>
      <c r="J48" s="115"/>
      <c r="K48" s="115" t="s">
        <v>1091</v>
      </c>
      <c r="L48" s="228">
        <v>70</v>
      </c>
      <c r="M48" s="229">
        <v>35</v>
      </c>
      <c r="N48" s="179" t="s">
        <v>1061</v>
      </c>
      <c r="Q48" s="71"/>
    </row>
    <row r="49" spans="1:14" ht="82.8">
      <c r="A49" s="221" t="s">
        <v>1092</v>
      </c>
      <c r="B49" s="221" t="s">
        <v>1079</v>
      </c>
      <c r="C49" s="192" t="s">
        <v>214</v>
      </c>
      <c r="D49" s="177" t="s">
        <v>1088</v>
      </c>
      <c r="E49" s="234">
        <v>6</v>
      </c>
      <c r="F49" s="234">
        <v>9</v>
      </c>
      <c r="G49" s="218" t="s">
        <v>1093</v>
      </c>
      <c r="H49" s="192">
        <v>2017</v>
      </c>
      <c r="I49" s="199" t="s">
        <v>1094</v>
      </c>
      <c r="J49" s="115"/>
      <c r="K49" s="115" t="s">
        <v>1095</v>
      </c>
      <c r="L49" s="228">
        <v>70</v>
      </c>
      <c r="M49" s="229">
        <v>23.33</v>
      </c>
      <c r="N49" s="179" t="s">
        <v>1061</v>
      </c>
    </row>
    <row r="50" spans="1:14" s="156" customFormat="1" ht="110.4">
      <c r="A50" s="237" t="s">
        <v>1096</v>
      </c>
      <c r="B50" s="237" t="s">
        <v>1079</v>
      </c>
      <c r="C50" s="187" t="s">
        <v>1062</v>
      </c>
      <c r="D50" s="115" t="s">
        <v>1124</v>
      </c>
      <c r="E50" s="238">
        <v>6</v>
      </c>
      <c r="F50" s="238">
        <v>9</v>
      </c>
      <c r="G50" s="239" t="s">
        <v>1098</v>
      </c>
      <c r="H50" s="187">
        <v>2017</v>
      </c>
      <c r="I50" s="201" t="s">
        <v>1099</v>
      </c>
      <c r="J50" s="115"/>
      <c r="K50" s="115" t="s">
        <v>1100</v>
      </c>
      <c r="L50" s="89">
        <v>70</v>
      </c>
      <c r="M50" s="179">
        <v>23.33</v>
      </c>
      <c r="N50" s="179" t="s">
        <v>1061</v>
      </c>
    </row>
    <row r="51" spans="1:14" s="156" customFormat="1" ht="69">
      <c r="A51" s="468" t="s">
        <v>2074</v>
      </c>
      <c r="B51" s="468" t="s">
        <v>2075</v>
      </c>
      <c r="C51" s="468" t="s">
        <v>2004</v>
      </c>
      <c r="D51" s="468" t="s">
        <v>2076</v>
      </c>
      <c r="E51" s="468">
        <v>32</v>
      </c>
      <c r="F51" s="468"/>
      <c r="G51" s="468" t="s">
        <v>2077</v>
      </c>
      <c r="H51" s="468">
        <v>2017</v>
      </c>
      <c r="I51" s="468"/>
      <c r="J51" s="468" t="s">
        <v>2078</v>
      </c>
      <c r="K51" s="468" t="s">
        <v>2079</v>
      </c>
      <c r="L51" s="468">
        <v>70</v>
      </c>
      <c r="M51" s="528">
        <v>35</v>
      </c>
      <c r="N51" s="468" t="s">
        <v>2080</v>
      </c>
    </row>
    <row r="52" spans="1:14" s="156" customFormat="1" ht="165.6">
      <c r="A52" s="529" t="s">
        <v>2081</v>
      </c>
      <c r="B52" s="529" t="s">
        <v>2082</v>
      </c>
      <c r="C52" s="529" t="s">
        <v>1414</v>
      </c>
      <c r="D52" s="468" t="s">
        <v>2083</v>
      </c>
      <c r="E52" s="468">
        <v>9</v>
      </c>
      <c r="F52" s="468">
        <v>1</v>
      </c>
      <c r="G52" s="468" t="s">
        <v>965</v>
      </c>
      <c r="H52" s="468">
        <v>2017</v>
      </c>
      <c r="I52" s="468" t="s">
        <v>2084</v>
      </c>
      <c r="J52" s="468" t="s">
        <v>2085</v>
      </c>
      <c r="K52" s="468" t="s">
        <v>2086</v>
      </c>
      <c r="L52" s="468">
        <v>70</v>
      </c>
      <c r="M52" s="528">
        <v>17.5</v>
      </c>
      <c r="N52" s="468" t="s">
        <v>1643</v>
      </c>
    </row>
    <row r="53" spans="1:14" s="156" customFormat="1" ht="248.4">
      <c r="A53" s="468" t="s">
        <v>2014</v>
      </c>
      <c r="B53" s="468" t="s">
        <v>2015</v>
      </c>
      <c r="C53" s="468" t="s">
        <v>1414</v>
      </c>
      <c r="D53" s="468" t="s">
        <v>2087</v>
      </c>
      <c r="E53" s="468" t="s">
        <v>2088</v>
      </c>
      <c r="F53" s="468"/>
      <c r="G53" s="468" t="s">
        <v>2089</v>
      </c>
      <c r="H53" s="468">
        <v>2017</v>
      </c>
      <c r="I53" s="468"/>
      <c r="J53" s="468" t="s">
        <v>2090</v>
      </c>
      <c r="K53" s="468" t="s">
        <v>2016</v>
      </c>
      <c r="L53" s="468">
        <v>70</v>
      </c>
      <c r="M53" s="528">
        <v>14</v>
      </c>
      <c r="N53" s="468" t="s">
        <v>1651</v>
      </c>
    </row>
    <row r="54" spans="1:14" s="156" customFormat="1" ht="207">
      <c r="A54" s="468" t="s">
        <v>2091</v>
      </c>
      <c r="B54" s="468" t="s">
        <v>2092</v>
      </c>
      <c r="C54" s="468" t="s">
        <v>1414</v>
      </c>
      <c r="D54" s="468" t="s">
        <v>2093</v>
      </c>
      <c r="E54" s="468" t="s">
        <v>2088</v>
      </c>
      <c r="F54" s="468" t="s">
        <v>2094</v>
      </c>
      <c r="G54" s="468" t="s">
        <v>965</v>
      </c>
      <c r="H54" s="468">
        <v>2017</v>
      </c>
      <c r="I54" s="468"/>
      <c r="J54" s="468" t="s">
        <v>261</v>
      </c>
      <c r="K54" s="468" t="s">
        <v>2095</v>
      </c>
      <c r="L54" s="468">
        <v>70</v>
      </c>
      <c r="M54" s="528">
        <v>70</v>
      </c>
      <c r="N54" s="468" t="s">
        <v>1450</v>
      </c>
    </row>
    <row r="55" spans="1:14" s="156" customFormat="1" ht="289.8">
      <c r="A55" s="468" t="s">
        <v>958</v>
      </c>
      <c r="B55" s="468" t="s">
        <v>2096</v>
      </c>
      <c r="C55" s="468" t="s">
        <v>1414</v>
      </c>
      <c r="D55" s="468" t="s">
        <v>2097</v>
      </c>
      <c r="E55" s="468"/>
      <c r="F55" s="468"/>
      <c r="G55" s="468" t="s">
        <v>2098</v>
      </c>
      <c r="H55" s="468">
        <v>2017</v>
      </c>
      <c r="I55" s="468"/>
      <c r="J55" s="468" t="s">
        <v>1314</v>
      </c>
      <c r="K55" s="468" t="s">
        <v>2099</v>
      </c>
      <c r="L55" s="468">
        <v>70</v>
      </c>
      <c r="M55" s="528">
        <v>11.67</v>
      </c>
      <c r="N55" s="468" t="s">
        <v>1578</v>
      </c>
    </row>
    <row r="56" spans="1:14" s="156" customFormat="1" ht="262.2">
      <c r="A56" s="468" t="s">
        <v>2100</v>
      </c>
      <c r="B56" s="468" t="s">
        <v>2101</v>
      </c>
      <c r="C56" s="468" t="s">
        <v>1414</v>
      </c>
      <c r="D56" s="468" t="s">
        <v>2102</v>
      </c>
      <c r="E56" s="468" t="s">
        <v>2103</v>
      </c>
      <c r="F56" s="468" t="s">
        <v>2104</v>
      </c>
      <c r="G56" s="468" t="s">
        <v>965</v>
      </c>
      <c r="H56" s="468">
        <v>2017</v>
      </c>
      <c r="I56" s="468" t="s">
        <v>2105</v>
      </c>
      <c r="J56" s="468" t="s">
        <v>2106</v>
      </c>
      <c r="K56" s="468" t="s">
        <v>2107</v>
      </c>
      <c r="L56" s="468">
        <v>70</v>
      </c>
      <c r="M56" s="528">
        <v>35</v>
      </c>
      <c r="N56" s="468" t="s">
        <v>1383</v>
      </c>
    </row>
    <row r="57" spans="1:14" s="156" customFormat="1" ht="151.80000000000001">
      <c r="A57" s="468" t="s">
        <v>2081</v>
      </c>
      <c r="B57" s="468" t="s">
        <v>2108</v>
      </c>
      <c r="C57" s="468" t="s">
        <v>1414</v>
      </c>
      <c r="D57" s="468" t="s">
        <v>2083</v>
      </c>
      <c r="E57" s="468">
        <v>9</v>
      </c>
      <c r="F57" s="468">
        <v>1</v>
      </c>
      <c r="G57" s="468" t="s">
        <v>2109</v>
      </c>
      <c r="H57" s="468">
        <v>2017</v>
      </c>
      <c r="I57" s="468" t="s">
        <v>2084</v>
      </c>
      <c r="J57" s="468" t="s">
        <v>2085</v>
      </c>
      <c r="K57" s="468" t="s">
        <v>2086</v>
      </c>
      <c r="L57" s="468">
        <v>70</v>
      </c>
      <c r="M57" s="528">
        <v>17.5</v>
      </c>
      <c r="N57" s="468" t="s">
        <v>1705</v>
      </c>
    </row>
    <row r="58" spans="1:14" s="156" customFormat="1" ht="151.80000000000001">
      <c r="A58" s="468" t="s">
        <v>2110</v>
      </c>
      <c r="B58" s="468" t="s">
        <v>2111</v>
      </c>
      <c r="C58" s="468" t="s">
        <v>1414</v>
      </c>
      <c r="D58" s="468" t="s">
        <v>2112</v>
      </c>
      <c r="E58" s="468" t="s">
        <v>2113</v>
      </c>
      <c r="F58" s="468" t="s">
        <v>2114</v>
      </c>
      <c r="G58" s="468" t="s">
        <v>2109</v>
      </c>
      <c r="H58" s="468">
        <v>2017</v>
      </c>
      <c r="I58" s="468" t="s">
        <v>2115</v>
      </c>
      <c r="J58" s="468" t="s">
        <v>2116</v>
      </c>
      <c r="K58" s="468" t="s">
        <v>2117</v>
      </c>
      <c r="L58" s="468">
        <v>70</v>
      </c>
      <c r="M58" s="528">
        <v>35</v>
      </c>
      <c r="N58" s="468" t="s">
        <v>2118</v>
      </c>
    </row>
    <row r="59" spans="1:14" s="156" customFormat="1" ht="96.6">
      <c r="A59" s="468" t="s">
        <v>2119</v>
      </c>
      <c r="B59" s="468" t="s">
        <v>2120</v>
      </c>
      <c r="C59" s="468" t="s">
        <v>1414</v>
      </c>
      <c r="D59" s="468" t="s">
        <v>2112</v>
      </c>
      <c r="E59" s="468" t="s">
        <v>2113</v>
      </c>
      <c r="F59" s="468" t="s">
        <v>2121</v>
      </c>
      <c r="G59" s="468" t="s">
        <v>2122</v>
      </c>
      <c r="H59" s="468">
        <v>2017</v>
      </c>
      <c r="I59" s="468" t="s">
        <v>2123</v>
      </c>
      <c r="J59" s="468" t="s">
        <v>2116</v>
      </c>
      <c r="K59" s="468" t="s">
        <v>2124</v>
      </c>
      <c r="L59" s="468">
        <v>70</v>
      </c>
      <c r="M59" s="528">
        <v>35</v>
      </c>
      <c r="N59" s="468" t="s">
        <v>2118</v>
      </c>
    </row>
    <row r="60" spans="1:14" s="156" customFormat="1" ht="96.6">
      <c r="A60" s="468" t="s">
        <v>2125</v>
      </c>
      <c r="B60" s="468" t="s">
        <v>2118</v>
      </c>
      <c r="C60" s="468" t="s">
        <v>1414</v>
      </c>
      <c r="D60" s="468" t="s">
        <v>2126</v>
      </c>
      <c r="E60" s="468" t="s">
        <v>2127</v>
      </c>
      <c r="F60" s="468" t="s">
        <v>2128</v>
      </c>
      <c r="G60" s="468" t="s">
        <v>2129</v>
      </c>
      <c r="H60" s="468">
        <v>2017</v>
      </c>
      <c r="I60" s="468" t="s">
        <v>2130</v>
      </c>
      <c r="J60" s="468" t="s">
        <v>2131</v>
      </c>
      <c r="K60" s="468" t="s">
        <v>2132</v>
      </c>
      <c r="L60" s="468">
        <v>70</v>
      </c>
      <c r="M60" s="528">
        <v>70</v>
      </c>
      <c r="N60" s="468" t="s">
        <v>2118</v>
      </c>
    </row>
    <row r="61" spans="1:14" s="156" customFormat="1" ht="82.8">
      <c r="A61" s="468" t="s">
        <v>2133</v>
      </c>
      <c r="B61" s="468" t="s">
        <v>2118</v>
      </c>
      <c r="C61" s="468" t="s">
        <v>1414</v>
      </c>
      <c r="D61" s="468" t="s">
        <v>2126</v>
      </c>
      <c r="E61" s="468" t="s">
        <v>2127</v>
      </c>
      <c r="F61" s="468"/>
      <c r="G61" s="377" t="s">
        <v>2134</v>
      </c>
      <c r="H61" s="468">
        <v>2017</v>
      </c>
      <c r="I61" s="468" t="s">
        <v>2135</v>
      </c>
      <c r="J61" s="468" t="s">
        <v>2131</v>
      </c>
      <c r="K61" s="468" t="s">
        <v>2132</v>
      </c>
      <c r="L61" s="468">
        <v>70</v>
      </c>
      <c r="M61" s="528">
        <v>70</v>
      </c>
      <c r="N61" s="468" t="s">
        <v>2118</v>
      </c>
    </row>
    <row r="62" spans="1:14" s="156" customFormat="1" ht="276">
      <c r="A62" s="374" t="s">
        <v>2136</v>
      </c>
      <c r="B62" s="374" t="s">
        <v>2137</v>
      </c>
      <c r="C62" s="512" t="s">
        <v>1414</v>
      </c>
      <c r="D62" s="384" t="s">
        <v>2138</v>
      </c>
      <c r="E62" s="376"/>
      <c r="F62" s="376">
        <v>2</v>
      </c>
      <c r="G62" s="378" t="s">
        <v>260</v>
      </c>
      <c r="H62" s="512">
        <v>2017</v>
      </c>
      <c r="I62" s="496" t="s">
        <v>2139</v>
      </c>
      <c r="J62" s="378" t="s">
        <v>2140</v>
      </c>
      <c r="K62" s="378" t="s">
        <v>2141</v>
      </c>
      <c r="L62" s="468">
        <v>70</v>
      </c>
      <c r="M62" s="528">
        <v>35</v>
      </c>
      <c r="N62" s="468" t="s">
        <v>2142</v>
      </c>
    </row>
    <row r="63" spans="1:14" s="156" customFormat="1" ht="317.39999999999998">
      <c r="A63" s="378" t="s">
        <v>2143</v>
      </c>
      <c r="B63" s="374" t="s">
        <v>2144</v>
      </c>
      <c r="C63" s="512" t="s">
        <v>1414</v>
      </c>
      <c r="D63" s="384"/>
      <c r="E63" s="378" t="s">
        <v>2145</v>
      </c>
      <c r="F63" s="376"/>
      <c r="G63" s="377" t="s">
        <v>2146</v>
      </c>
      <c r="H63" s="512">
        <v>2017</v>
      </c>
      <c r="I63" s="496" t="s">
        <v>683</v>
      </c>
      <c r="J63" s="378" t="s">
        <v>2147</v>
      </c>
      <c r="K63" s="378" t="s">
        <v>2148</v>
      </c>
      <c r="L63" s="468">
        <v>70</v>
      </c>
      <c r="M63" s="528">
        <v>35</v>
      </c>
      <c r="N63" s="468" t="s">
        <v>2142</v>
      </c>
    </row>
    <row r="64" spans="1:14" s="156" customFormat="1" ht="82.8">
      <c r="A64" s="374" t="s">
        <v>2149</v>
      </c>
      <c r="B64" s="374" t="s">
        <v>2150</v>
      </c>
      <c r="C64" s="512" t="s">
        <v>1414</v>
      </c>
      <c r="D64" s="384" t="s">
        <v>2151</v>
      </c>
      <c r="E64" s="376"/>
      <c r="F64" s="376">
        <v>3</v>
      </c>
      <c r="G64" s="468" t="s">
        <v>2152</v>
      </c>
      <c r="H64" s="512">
        <v>2017</v>
      </c>
      <c r="I64" s="496" t="s">
        <v>2153</v>
      </c>
      <c r="J64" s="378" t="s">
        <v>2154</v>
      </c>
      <c r="K64" s="378" t="s">
        <v>2131</v>
      </c>
      <c r="L64" s="468">
        <v>70</v>
      </c>
      <c r="M64" s="528">
        <v>70</v>
      </c>
      <c r="N64" s="468" t="s">
        <v>2142</v>
      </c>
    </row>
    <row r="65" spans="1:14" s="156" customFormat="1" ht="138">
      <c r="A65" s="468" t="s">
        <v>2155</v>
      </c>
      <c r="B65" s="468" t="s">
        <v>2156</v>
      </c>
      <c r="C65" s="468" t="s">
        <v>1433</v>
      </c>
      <c r="D65" s="468" t="s">
        <v>2157</v>
      </c>
      <c r="E65" s="468">
        <v>9</v>
      </c>
      <c r="F65" s="468">
        <v>1</v>
      </c>
      <c r="G65" s="468" t="s">
        <v>2158</v>
      </c>
      <c r="H65" s="468">
        <v>2017</v>
      </c>
      <c r="I65" s="468" t="s">
        <v>2159</v>
      </c>
      <c r="J65" s="468" t="s">
        <v>2160</v>
      </c>
      <c r="K65" s="468" t="s">
        <v>2161</v>
      </c>
      <c r="L65" s="468">
        <v>70</v>
      </c>
      <c r="M65" s="528">
        <v>35</v>
      </c>
      <c r="N65" s="468" t="s">
        <v>2162</v>
      </c>
    </row>
    <row r="66" spans="1:14" s="156" customFormat="1" ht="207">
      <c r="A66" s="468" t="s">
        <v>2163</v>
      </c>
      <c r="B66" s="468" t="s">
        <v>2164</v>
      </c>
      <c r="C66" s="468" t="s">
        <v>1433</v>
      </c>
      <c r="D66" s="468" t="s">
        <v>2165</v>
      </c>
      <c r="E66" s="468" t="s">
        <v>2166</v>
      </c>
      <c r="F66" s="468">
        <v>2</v>
      </c>
      <c r="G66" s="468" t="s">
        <v>2167</v>
      </c>
      <c r="H66" s="468">
        <v>2017</v>
      </c>
      <c r="I66" s="468" t="s">
        <v>2168</v>
      </c>
      <c r="J66" s="468" t="s">
        <v>2169</v>
      </c>
      <c r="K66" s="468" t="s">
        <v>2170</v>
      </c>
      <c r="L66" s="468">
        <v>70</v>
      </c>
      <c r="M66" s="528">
        <v>35</v>
      </c>
      <c r="N66" s="468" t="s">
        <v>2162</v>
      </c>
    </row>
    <row r="67" spans="1:14" s="156" customFormat="1" ht="179.4">
      <c r="A67" s="468" t="s">
        <v>2171</v>
      </c>
      <c r="B67" s="468" t="s">
        <v>2039</v>
      </c>
      <c r="C67" s="468" t="s">
        <v>1414</v>
      </c>
      <c r="D67" s="468" t="s">
        <v>2172</v>
      </c>
      <c r="E67" s="468">
        <v>69</v>
      </c>
      <c r="F67" s="468">
        <v>2</v>
      </c>
      <c r="G67" s="468" t="s">
        <v>2167</v>
      </c>
      <c r="H67" s="468">
        <v>2017</v>
      </c>
      <c r="I67" s="468" t="s">
        <v>2173</v>
      </c>
      <c r="J67" s="468" t="s">
        <v>2174</v>
      </c>
      <c r="K67" s="468" t="s">
        <v>2175</v>
      </c>
      <c r="L67" s="468">
        <v>70</v>
      </c>
      <c r="M67" s="528">
        <v>70</v>
      </c>
      <c r="N67" s="468" t="s">
        <v>2176</v>
      </c>
    </row>
    <row r="68" spans="1:14" s="156" customFormat="1" ht="179.4">
      <c r="A68" s="468" t="s">
        <v>2177</v>
      </c>
      <c r="B68" s="468" t="s">
        <v>2039</v>
      </c>
      <c r="C68" s="468" t="s">
        <v>1414</v>
      </c>
      <c r="D68" s="468" t="s">
        <v>2172</v>
      </c>
      <c r="E68" s="468">
        <v>69</v>
      </c>
      <c r="F68" s="468">
        <v>3</v>
      </c>
      <c r="G68" s="468" t="s">
        <v>965</v>
      </c>
      <c r="H68" s="468">
        <v>2017</v>
      </c>
      <c r="I68" s="468" t="s">
        <v>2178</v>
      </c>
      <c r="J68" s="468" t="s">
        <v>2174</v>
      </c>
      <c r="K68" s="468" t="s">
        <v>2179</v>
      </c>
      <c r="L68" s="468">
        <v>70</v>
      </c>
      <c r="M68" s="528">
        <v>70</v>
      </c>
      <c r="N68" s="468" t="s">
        <v>2176</v>
      </c>
    </row>
    <row r="69" spans="1:14" s="156" customFormat="1" ht="110.4">
      <c r="A69" s="468" t="s">
        <v>2180</v>
      </c>
      <c r="B69" s="468" t="s">
        <v>2181</v>
      </c>
      <c r="C69" s="468" t="s">
        <v>1414</v>
      </c>
      <c r="D69" s="468" t="s">
        <v>2182</v>
      </c>
      <c r="E69" s="468" t="s">
        <v>2183</v>
      </c>
      <c r="F69" s="468">
        <v>1</v>
      </c>
      <c r="G69" s="468" t="s">
        <v>2184</v>
      </c>
      <c r="H69" s="468">
        <v>2017</v>
      </c>
      <c r="I69" s="468" t="s">
        <v>2185</v>
      </c>
      <c r="J69" s="468" t="s">
        <v>1314</v>
      </c>
      <c r="K69" s="468" t="s">
        <v>2186</v>
      </c>
      <c r="L69" s="468">
        <v>70</v>
      </c>
      <c r="M69" s="528">
        <v>35</v>
      </c>
      <c r="N69" s="468" t="s">
        <v>2187</v>
      </c>
    </row>
    <row r="70" spans="1:14" s="156" customFormat="1" ht="151.80000000000001">
      <c r="A70" s="468" t="s">
        <v>2081</v>
      </c>
      <c r="B70" s="468" t="s">
        <v>2108</v>
      </c>
      <c r="C70" s="468" t="s">
        <v>1414</v>
      </c>
      <c r="D70" s="468" t="s">
        <v>2083</v>
      </c>
      <c r="E70" s="468">
        <v>9</v>
      </c>
      <c r="F70" s="468">
        <v>1</v>
      </c>
      <c r="G70" s="468" t="s">
        <v>2146</v>
      </c>
      <c r="H70" s="468">
        <v>2017</v>
      </c>
      <c r="I70" s="468" t="s">
        <v>2084</v>
      </c>
      <c r="J70" s="468" t="s">
        <v>2085</v>
      </c>
      <c r="K70" s="468" t="s">
        <v>2086</v>
      </c>
      <c r="L70" s="468">
        <v>70</v>
      </c>
      <c r="M70" s="528">
        <v>14</v>
      </c>
      <c r="N70" s="468" t="s">
        <v>1476</v>
      </c>
    </row>
    <row r="71" spans="1:14" s="156" customFormat="1" ht="138">
      <c r="A71" s="468" t="s">
        <v>2188</v>
      </c>
      <c r="B71" s="468" t="s">
        <v>2189</v>
      </c>
      <c r="C71" s="468" t="s">
        <v>1414</v>
      </c>
      <c r="D71" s="468" t="s">
        <v>2190</v>
      </c>
      <c r="E71" s="468" t="s">
        <v>2191</v>
      </c>
      <c r="F71" s="468">
        <v>3</v>
      </c>
      <c r="G71" s="468" t="s">
        <v>2146</v>
      </c>
      <c r="H71" s="468">
        <v>2017</v>
      </c>
      <c r="I71" s="468" t="s">
        <v>2192</v>
      </c>
      <c r="J71" s="468" t="s">
        <v>2193</v>
      </c>
      <c r="K71" s="468" t="s">
        <v>2131</v>
      </c>
      <c r="L71" s="468">
        <v>70</v>
      </c>
      <c r="M71" s="528">
        <v>70</v>
      </c>
      <c r="N71" s="468" t="s">
        <v>2189</v>
      </c>
    </row>
    <row r="72" spans="1:14" s="156" customFormat="1" ht="138">
      <c r="A72" s="468" t="s">
        <v>2194</v>
      </c>
      <c r="B72" s="468" t="s">
        <v>2189</v>
      </c>
      <c r="C72" s="468" t="s">
        <v>1414</v>
      </c>
      <c r="D72" s="468" t="s">
        <v>2190</v>
      </c>
      <c r="E72" s="468" t="s">
        <v>2191</v>
      </c>
      <c r="F72" s="468">
        <v>3</v>
      </c>
      <c r="G72" s="468" t="s">
        <v>2195</v>
      </c>
      <c r="H72" s="468">
        <v>2017</v>
      </c>
      <c r="I72" s="468" t="s">
        <v>2196</v>
      </c>
      <c r="J72" s="468" t="s">
        <v>2193</v>
      </c>
      <c r="K72" s="468" t="s">
        <v>2131</v>
      </c>
      <c r="L72" s="468">
        <v>70</v>
      </c>
      <c r="M72" s="528">
        <v>70</v>
      </c>
      <c r="N72" s="468" t="s">
        <v>2189</v>
      </c>
    </row>
    <row r="73" spans="1:14" s="156" customFormat="1" ht="55.2">
      <c r="A73" s="468" t="s">
        <v>2197</v>
      </c>
      <c r="B73" s="468" t="s">
        <v>2198</v>
      </c>
      <c r="C73" s="468" t="s">
        <v>1414</v>
      </c>
      <c r="D73" s="468" t="s">
        <v>2076</v>
      </c>
      <c r="E73" s="468">
        <v>31</v>
      </c>
      <c r="F73" s="468"/>
      <c r="G73" s="468" t="s">
        <v>2195</v>
      </c>
      <c r="H73" s="468">
        <v>2017</v>
      </c>
      <c r="I73" s="468"/>
      <c r="J73" s="468" t="s">
        <v>2078</v>
      </c>
      <c r="K73" s="468" t="s">
        <v>2199</v>
      </c>
      <c r="L73" s="468">
        <v>70</v>
      </c>
      <c r="M73" s="528">
        <v>35</v>
      </c>
      <c r="N73" s="468" t="s">
        <v>1483</v>
      </c>
    </row>
    <row r="74" spans="1:14" s="156" customFormat="1" ht="69">
      <c r="A74" s="468" t="s">
        <v>2200</v>
      </c>
      <c r="B74" s="468" t="s">
        <v>2059</v>
      </c>
      <c r="C74" s="468" t="s">
        <v>1414</v>
      </c>
      <c r="D74" s="468" t="s">
        <v>2076</v>
      </c>
      <c r="E74" s="468">
        <v>31</v>
      </c>
      <c r="F74" s="468"/>
      <c r="G74" s="468"/>
      <c r="H74" s="468">
        <v>2017</v>
      </c>
      <c r="I74" s="468"/>
      <c r="J74" s="468" t="s">
        <v>2078</v>
      </c>
      <c r="K74" s="468" t="s">
        <v>2199</v>
      </c>
      <c r="L74" s="468">
        <v>70</v>
      </c>
      <c r="M74" s="528">
        <v>70</v>
      </c>
      <c r="N74" s="468" t="s">
        <v>1483</v>
      </c>
    </row>
    <row r="75" spans="1:14" s="156" customFormat="1" ht="289.8">
      <c r="A75" s="468" t="s">
        <v>2201</v>
      </c>
      <c r="B75" s="468" t="s">
        <v>2202</v>
      </c>
      <c r="C75" s="468" t="s">
        <v>1414</v>
      </c>
      <c r="D75" s="468" t="s">
        <v>856</v>
      </c>
      <c r="E75" s="468">
        <v>121</v>
      </c>
      <c r="F75" s="468">
        <v>1</v>
      </c>
      <c r="G75" s="468" t="s">
        <v>2203</v>
      </c>
      <c r="H75" s="468">
        <v>2017</v>
      </c>
      <c r="I75" s="468" t="s">
        <v>2204</v>
      </c>
      <c r="J75" s="468" t="s">
        <v>1314</v>
      </c>
      <c r="K75" s="468" t="s">
        <v>2205</v>
      </c>
      <c r="L75" s="468">
        <v>70</v>
      </c>
      <c r="M75" s="528">
        <v>35</v>
      </c>
      <c r="N75" s="468" t="s">
        <v>2206</v>
      </c>
    </row>
    <row r="76" spans="1:14" s="156" customFormat="1" ht="82.8">
      <c r="A76" s="468" t="s">
        <v>2207</v>
      </c>
      <c r="B76" s="468" t="s">
        <v>2208</v>
      </c>
      <c r="C76" s="468" t="s">
        <v>1414</v>
      </c>
      <c r="D76" s="468" t="s">
        <v>2209</v>
      </c>
      <c r="E76" s="468" t="s">
        <v>2210</v>
      </c>
      <c r="F76" s="468" t="s">
        <v>2211</v>
      </c>
      <c r="G76" s="468" t="s">
        <v>850</v>
      </c>
      <c r="H76" s="468">
        <v>2017</v>
      </c>
      <c r="I76" s="468" t="s">
        <v>2212</v>
      </c>
      <c r="J76" s="468" t="s">
        <v>2213</v>
      </c>
      <c r="K76" s="468" t="s">
        <v>2214</v>
      </c>
      <c r="L76" s="468">
        <v>70</v>
      </c>
      <c r="M76" s="528">
        <v>35</v>
      </c>
      <c r="N76" s="468" t="s">
        <v>2215</v>
      </c>
    </row>
    <row r="77" spans="1:14" s="156" customFormat="1" ht="289.8">
      <c r="A77" s="468" t="s">
        <v>2216</v>
      </c>
      <c r="B77" s="468" t="s">
        <v>2217</v>
      </c>
      <c r="C77" s="468" t="s">
        <v>1414</v>
      </c>
      <c r="D77" s="468" t="s">
        <v>847</v>
      </c>
      <c r="E77" s="468" t="s">
        <v>2218</v>
      </c>
      <c r="F77" s="468" t="s">
        <v>2219</v>
      </c>
      <c r="G77" s="468" t="s">
        <v>2220</v>
      </c>
      <c r="H77" s="468">
        <v>2017</v>
      </c>
      <c r="I77" s="468" t="s">
        <v>2221</v>
      </c>
      <c r="J77" s="468" t="s">
        <v>2222</v>
      </c>
      <c r="K77" s="468" t="s">
        <v>2223</v>
      </c>
      <c r="L77" s="468">
        <v>70</v>
      </c>
      <c r="M77" s="528">
        <v>35</v>
      </c>
      <c r="N77" s="468" t="s">
        <v>1493</v>
      </c>
    </row>
    <row r="78" spans="1:14" s="156" customFormat="1" ht="138">
      <c r="A78" s="468" t="s">
        <v>2224</v>
      </c>
      <c r="B78" s="468" t="s">
        <v>2225</v>
      </c>
      <c r="C78" s="468" t="s">
        <v>1414</v>
      </c>
      <c r="D78" s="468" t="s">
        <v>2226</v>
      </c>
      <c r="E78" s="468"/>
      <c r="F78" s="468" t="s">
        <v>2227</v>
      </c>
      <c r="G78" s="468" t="s">
        <v>2228</v>
      </c>
      <c r="H78" s="468">
        <v>2017</v>
      </c>
      <c r="I78" s="468" t="s">
        <v>2229</v>
      </c>
      <c r="J78" s="468" t="s">
        <v>2230</v>
      </c>
      <c r="K78" s="468" t="s">
        <v>2231</v>
      </c>
      <c r="L78" s="468">
        <v>70</v>
      </c>
      <c r="M78" s="528">
        <v>70</v>
      </c>
      <c r="N78" s="468" t="s">
        <v>1493</v>
      </c>
    </row>
    <row r="79" spans="1:14" s="156" customFormat="1" ht="248.4">
      <c r="A79" s="468" t="s">
        <v>2232</v>
      </c>
      <c r="B79" s="468" t="s">
        <v>2233</v>
      </c>
      <c r="C79" s="468" t="s">
        <v>1414</v>
      </c>
      <c r="D79" s="468" t="s">
        <v>2234</v>
      </c>
      <c r="E79" s="468"/>
      <c r="F79" s="468" t="s">
        <v>2235</v>
      </c>
      <c r="G79" s="468" t="s">
        <v>2236</v>
      </c>
      <c r="H79" s="468">
        <v>2017</v>
      </c>
      <c r="I79" s="468" t="s">
        <v>2237</v>
      </c>
      <c r="J79" s="468" t="s">
        <v>2238</v>
      </c>
      <c r="K79" s="468" t="s">
        <v>2239</v>
      </c>
      <c r="L79" s="468">
        <v>70</v>
      </c>
      <c r="M79" s="528">
        <v>35</v>
      </c>
      <c r="N79" s="468" t="s">
        <v>1493</v>
      </c>
    </row>
    <row r="80" spans="1:14" s="156" customFormat="1" ht="220.8">
      <c r="A80" s="468" t="s">
        <v>2240</v>
      </c>
      <c r="B80" s="468" t="s">
        <v>2241</v>
      </c>
      <c r="C80" s="468" t="s">
        <v>1414</v>
      </c>
      <c r="D80" s="468" t="s">
        <v>2242</v>
      </c>
      <c r="E80" s="468">
        <v>31</v>
      </c>
      <c r="F80" s="468" t="s">
        <v>2243</v>
      </c>
      <c r="G80" s="468" t="s">
        <v>2077</v>
      </c>
      <c r="H80" s="468">
        <v>2017</v>
      </c>
      <c r="I80" s="468" t="s">
        <v>2244</v>
      </c>
      <c r="J80" s="468" t="s">
        <v>2245</v>
      </c>
      <c r="K80" s="468" t="s">
        <v>2246</v>
      </c>
      <c r="L80" s="468">
        <v>70</v>
      </c>
      <c r="M80" s="528">
        <v>35</v>
      </c>
      <c r="N80" s="468" t="s">
        <v>1807</v>
      </c>
    </row>
    <row r="81" spans="1:14" s="156" customFormat="1" ht="248.4">
      <c r="A81" s="468" t="s">
        <v>2247</v>
      </c>
      <c r="B81" s="468" t="s">
        <v>2241</v>
      </c>
      <c r="C81" s="468" t="s">
        <v>1414</v>
      </c>
      <c r="D81" s="468" t="s">
        <v>2242</v>
      </c>
      <c r="E81" s="468">
        <v>32</v>
      </c>
      <c r="F81" s="468" t="s">
        <v>2248</v>
      </c>
      <c r="G81" s="468" t="s">
        <v>1973</v>
      </c>
      <c r="H81" s="468">
        <v>2017</v>
      </c>
      <c r="I81" s="468" t="s">
        <v>2249</v>
      </c>
      <c r="J81" s="468" t="s">
        <v>2250</v>
      </c>
      <c r="K81" s="468" t="s">
        <v>2251</v>
      </c>
      <c r="L81" s="468" t="s">
        <v>2252</v>
      </c>
      <c r="M81" s="528">
        <v>35</v>
      </c>
      <c r="N81" s="468" t="s">
        <v>1807</v>
      </c>
    </row>
    <row r="82" spans="1:14" s="156" customFormat="1" ht="179.4">
      <c r="A82" s="468" t="s">
        <v>2253</v>
      </c>
      <c r="B82" s="468" t="s">
        <v>1807</v>
      </c>
      <c r="C82" s="468" t="s">
        <v>1414</v>
      </c>
      <c r="D82" s="468" t="s">
        <v>2254</v>
      </c>
      <c r="E82" s="468" t="s">
        <v>2255</v>
      </c>
      <c r="F82" s="468" t="s">
        <v>2256</v>
      </c>
      <c r="G82" s="468" t="s">
        <v>483</v>
      </c>
      <c r="H82" s="468">
        <v>2017</v>
      </c>
      <c r="I82" s="468"/>
      <c r="J82" s="468" t="s">
        <v>2257</v>
      </c>
      <c r="K82" s="468" t="s">
        <v>2258</v>
      </c>
      <c r="L82" s="468" t="s">
        <v>2252</v>
      </c>
      <c r="M82" s="528">
        <v>70</v>
      </c>
      <c r="N82" s="468" t="s">
        <v>1807</v>
      </c>
    </row>
    <row r="83" spans="1:14" s="156" customFormat="1" ht="69">
      <c r="A83" s="468" t="s">
        <v>480</v>
      </c>
      <c r="B83" s="468" t="s">
        <v>481</v>
      </c>
      <c r="C83" s="468" t="s">
        <v>1414</v>
      </c>
      <c r="D83" s="468" t="s">
        <v>482</v>
      </c>
      <c r="E83" s="468">
        <v>5</v>
      </c>
      <c r="F83" s="468">
        <v>8</v>
      </c>
      <c r="G83" s="468" t="s">
        <v>483</v>
      </c>
      <c r="H83" s="468">
        <v>2017</v>
      </c>
      <c r="I83" s="468" t="s">
        <v>484</v>
      </c>
      <c r="J83" s="468" t="s">
        <v>485</v>
      </c>
      <c r="K83" s="468" t="s">
        <v>486</v>
      </c>
      <c r="L83" s="468">
        <v>70</v>
      </c>
      <c r="M83" s="528">
        <v>23.33</v>
      </c>
      <c r="N83" s="468" t="s">
        <v>2259</v>
      </c>
    </row>
    <row r="84" spans="1:14" s="156" customFormat="1" ht="69">
      <c r="A84" s="468" t="s">
        <v>2260</v>
      </c>
      <c r="B84" s="468" t="s">
        <v>2261</v>
      </c>
      <c r="C84" s="468" t="s">
        <v>1414</v>
      </c>
      <c r="D84" s="468" t="s">
        <v>482</v>
      </c>
      <c r="E84" s="468">
        <v>5</v>
      </c>
      <c r="F84" s="468">
        <v>8</v>
      </c>
      <c r="G84" s="468" t="s">
        <v>2262</v>
      </c>
      <c r="H84" s="468">
        <v>2017</v>
      </c>
      <c r="I84" s="468" t="s">
        <v>1082</v>
      </c>
      <c r="J84" s="468" t="s">
        <v>485</v>
      </c>
      <c r="K84" s="468" t="s">
        <v>1083</v>
      </c>
      <c r="L84" s="468">
        <v>70</v>
      </c>
      <c r="M84" s="528">
        <v>23.33</v>
      </c>
      <c r="N84" s="468" t="s">
        <v>2259</v>
      </c>
    </row>
    <row r="85" spans="1:14" s="156" customFormat="1" ht="82.8">
      <c r="A85" s="468" t="s">
        <v>2263</v>
      </c>
      <c r="B85" s="468" t="s">
        <v>2264</v>
      </c>
      <c r="C85" s="468" t="s">
        <v>1414</v>
      </c>
      <c r="D85" s="468" t="s">
        <v>576</v>
      </c>
      <c r="E85" s="468">
        <v>69</v>
      </c>
      <c r="F85" s="468">
        <v>1</v>
      </c>
      <c r="G85" s="468" t="s">
        <v>965</v>
      </c>
      <c r="H85" s="468">
        <v>2017</v>
      </c>
      <c r="I85" s="468" t="s">
        <v>2265</v>
      </c>
      <c r="J85" s="468" t="s">
        <v>2266</v>
      </c>
      <c r="K85" s="468" t="s">
        <v>2267</v>
      </c>
      <c r="L85" s="468">
        <v>70</v>
      </c>
      <c r="M85" s="528">
        <v>23.33</v>
      </c>
      <c r="N85" s="468" t="s">
        <v>2259</v>
      </c>
    </row>
    <row r="86" spans="1:14" s="156" customFormat="1" ht="151.80000000000001">
      <c r="A86" s="468" t="s">
        <v>2081</v>
      </c>
      <c r="B86" s="468" t="s">
        <v>2108</v>
      </c>
      <c r="C86" s="468" t="s">
        <v>1414</v>
      </c>
      <c r="D86" s="468" t="s">
        <v>2083</v>
      </c>
      <c r="E86" s="468">
        <v>9</v>
      </c>
      <c r="F86" s="468">
        <v>1</v>
      </c>
      <c r="G86" s="468" t="s">
        <v>2236</v>
      </c>
      <c r="H86" s="468">
        <v>2017</v>
      </c>
      <c r="I86" s="468" t="s">
        <v>2084</v>
      </c>
      <c r="J86" s="468" t="s">
        <v>2085</v>
      </c>
      <c r="K86" s="468" t="s">
        <v>2086</v>
      </c>
      <c r="L86" s="468">
        <v>70</v>
      </c>
      <c r="M86" s="528">
        <v>14</v>
      </c>
      <c r="N86" s="468" t="s">
        <v>1826</v>
      </c>
    </row>
    <row r="87" spans="1:14" s="156" customFormat="1" ht="220.8">
      <c r="A87" s="468" t="s">
        <v>2240</v>
      </c>
      <c r="B87" s="468" t="s">
        <v>2241</v>
      </c>
      <c r="C87" s="468" t="s">
        <v>1414</v>
      </c>
      <c r="D87" s="468" t="s">
        <v>2242</v>
      </c>
      <c r="E87" s="468">
        <v>31</v>
      </c>
      <c r="F87" s="468"/>
      <c r="G87" s="468" t="s">
        <v>2077</v>
      </c>
      <c r="H87" s="468">
        <v>2017</v>
      </c>
      <c r="I87" s="468" t="s">
        <v>2244</v>
      </c>
      <c r="J87" s="468" t="s">
        <v>2268</v>
      </c>
      <c r="K87" s="468" t="s">
        <v>2246</v>
      </c>
      <c r="L87" s="468">
        <v>70</v>
      </c>
      <c r="M87" s="528">
        <v>35</v>
      </c>
      <c r="N87" s="468" t="s">
        <v>1831</v>
      </c>
    </row>
    <row r="88" spans="1:14" s="156" customFormat="1" ht="248.4">
      <c r="A88" s="468" t="s">
        <v>2247</v>
      </c>
      <c r="B88" s="468" t="s">
        <v>2241</v>
      </c>
      <c r="C88" s="468" t="s">
        <v>1414</v>
      </c>
      <c r="D88" s="468" t="s">
        <v>2242</v>
      </c>
      <c r="E88" s="468">
        <v>32</v>
      </c>
      <c r="F88" s="468"/>
      <c r="G88" s="468" t="s">
        <v>2077</v>
      </c>
      <c r="H88" s="468">
        <v>2017</v>
      </c>
      <c r="I88" s="468" t="s">
        <v>2249</v>
      </c>
      <c r="J88" s="468" t="s">
        <v>2269</v>
      </c>
      <c r="K88" s="468" t="s">
        <v>2251</v>
      </c>
      <c r="L88" s="468" t="s">
        <v>2252</v>
      </c>
      <c r="M88" s="528">
        <v>35</v>
      </c>
      <c r="N88" s="468" t="s">
        <v>1831</v>
      </c>
    </row>
    <row r="89" spans="1:14" s="156" customFormat="1" ht="69">
      <c r="A89" s="468" t="s">
        <v>2074</v>
      </c>
      <c r="B89" s="468" t="s">
        <v>2075</v>
      </c>
      <c r="C89" s="468" t="s">
        <v>2004</v>
      </c>
      <c r="D89" s="468" t="s">
        <v>2076</v>
      </c>
      <c r="E89" s="468">
        <v>32</v>
      </c>
      <c r="F89" s="468">
        <v>1</v>
      </c>
      <c r="G89" s="468" t="s">
        <v>2270</v>
      </c>
      <c r="H89" s="468">
        <v>2017</v>
      </c>
      <c r="I89" s="468" t="s">
        <v>2271</v>
      </c>
      <c r="J89" s="468" t="s">
        <v>2078</v>
      </c>
      <c r="K89" s="468" t="s">
        <v>2079</v>
      </c>
      <c r="L89" s="468">
        <v>70</v>
      </c>
      <c r="M89" s="528">
        <v>35</v>
      </c>
      <c r="N89" s="468" t="s">
        <v>2272</v>
      </c>
    </row>
    <row r="90" spans="1:14" s="156" customFormat="1" ht="96.6">
      <c r="A90" s="468" t="s">
        <v>2273</v>
      </c>
      <c r="B90" s="468" t="s">
        <v>2274</v>
      </c>
      <c r="C90" s="468" t="s">
        <v>2004</v>
      </c>
      <c r="D90" s="468" t="s">
        <v>2275</v>
      </c>
      <c r="E90" s="468" t="s">
        <v>2276</v>
      </c>
      <c r="F90" s="468" t="s">
        <v>2277</v>
      </c>
      <c r="G90" s="468" t="s">
        <v>2071</v>
      </c>
      <c r="H90" s="468">
        <v>2017</v>
      </c>
      <c r="I90" s="468" t="s">
        <v>2278</v>
      </c>
      <c r="J90" s="468" t="s">
        <v>2279</v>
      </c>
      <c r="K90" s="468" t="s">
        <v>2280</v>
      </c>
      <c r="L90" s="468">
        <v>70</v>
      </c>
      <c r="M90" s="528">
        <v>70</v>
      </c>
      <c r="N90" s="468" t="s">
        <v>2272</v>
      </c>
    </row>
    <row r="91" spans="1:14" s="156" customFormat="1" ht="82.8">
      <c r="A91" s="468" t="s">
        <v>2207</v>
      </c>
      <c r="B91" s="468" t="s">
        <v>2208</v>
      </c>
      <c r="C91" s="468" t="s">
        <v>1414</v>
      </c>
      <c r="D91" s="468" t="s">
        <v>2209</v>
      </c>
      <c r="E91" s="468" t="s">
        <v>2210</v>
      </c>
      <c r="F91" s="468" t="s">
        <v>2211</v>
      </c>
      <c r="G91" s="468" t="s">
        <v>2203</v>
      </c>
      <c r="H91" s="468">
        <v>2017</v>
      </c>
      <c r="I91" s="468" t="s">
        <v>2212</v>
      </c>
      <c r="J91" s="468" t="s">
        <v>2213</v>
      </c>
      <c r="K91" s="468" t="s">
        <v>2214</v>
      </c>
      <c r="L91" s="468">
        <v>70</v>
      </c>
      <c r="M91" s="528">
        <v>35</v>
      </c>
      <c r="N91" s="468" t="s">
        <v>2281</v>
      </c>
    </row>
    <row r="92" spans="1:14" s="156" customFormat="1" ht="69">
      <c r="A92" s="468" t="s">
        <v>2282</v>
      </c>
      <c r="B92" s="468" t="s">
        <v>2283</v>
      </c>
      <c r="C92" s="468" t="s">
        <v>1414</v>
      </c>
      <c r="D92" s="468" t="s">
        <v>2209</v>
      </c>
      <c r="E92" s="468" t="s">
        <v>2210</v>
      </c>
      <c r="F92" s="468" t="s">
        <v>2211</v>
      </c>
      <c r="G92" s="468" t="s">
        <v>260</v>
      </c>
      <c r="H92" s="468">
        <v>2017</v>
      </c>
      <c r="I92" s="468" t="s">
        <v>2284</v>
      </c>
      <c r="J92" s="468" t="s">
        <v>2213</v>
      </c>
      <c r="K92" s="468" t="s">
        <v>2285</v>
      </c>
      <c r="L92" s="468">
        <v>70</v>
      </c>
      <c r="M92" s="528">
        <v>70</v>
      </c>
      <c r="N92" s="468" t="s">
        <v>2281</v>
      </c>
    </row>
    <row r="93" spans="1:14" s="156" customFormat="1" ht="151.80000000000001">
      <c r="A93" s="468" t="s">
        <v>2286</v>
      </c>
      <c r="B93" s="468" t="s">
        <v>2283</v>
      </c>
      <c r="C93" s="468" t="s">
        <v>1414</v>
      </c>
      <c r="D93" s="468" t="s">
        <v>2287</v>
      </c>
      <c r="E93" s="468" t="s">
        <v>2088</v>
      </c>
      <c r="F93" s="468">
        <v>1</v>
      </c>
      <c r="G93" s="468" t="s">
        <v>2288</v>
      </c>
      <c r="H93" s="468">
        <v>2017</v>
      </c>
      <c r="I93" s="468" t="s">
        <v>2289</v>
      </c>
      <c r="J93" s="468" t="s">
        <v>2090</v>
      </c>
      <c r="K93" s="468" t="s">
        <v>2290</v>
      </c>
      <c r="L93" s="468">
        <v>70</v>
      </c>
      <c r="M93" s="528">
        <v>70</v>
      </c>
      <c r="N93" s="468" t="s">
        <v>2281</v>
      </c>
    </row>
    <row r="94" spans="1:14" s="156" customFormat="1" ht="55.2">
      <c r="A94" s="468" t="s">
        <v>2291</v>
      </c>
      <c r="B94" s="468" t="s">
        <v>2292</v>
      </c>
      <c r="C94" s="468" t="s">
        <v>1414</v>
      </c>
      <c r="D94" s="468" t="s">
        <v>2293</v>
      </c>
      <c r="E94" s="468">
        <v>69</v>
      </c>
      <c r="F94" s="468">
        <v>6</v>
      </c>
      <c r="G94" s="468" t="s">
        <v>965</v>
      </c>
      <c r="H94" s="468">
        <v>2017</v>
      </c>
      <c r="I94" s="468" t="s">
        <v>2294</v>
      </c>
      <c r="J94" s="468" t="s">
        <v>2295</v>
      </c>
      <c r="K94" s="468" t="s">
        <v>2296</v>
      </c>
      <c r="L94" s="468">
        <v>70</v>
      </c>
      <c r="M94" s="528">
        <v>35</v>
      </c>
      <c r="N94" s="468" t="s">
        <v>1634</v>
      </c>
    </row>
    <row r="95" spans="1:14" s="156" customFormat="1" ht="110.4">
      <c r="A95" s="468" t="s">
        <v>2297</v>
      </c>
      <c r="B95" s="468" t="s">
        <v>2298</v>
      </c>
      <c r="C95" s="468" t="s">
        <v>1414</v>
      </c>
      <c r="D95" s="468" t="s">
        <v>2182</v>
      </c>
      <c r="E95" s="468" t="s">
        <v>2299</v>
      </c>
      <c r="F95" s="468">
        <v>1</v>
      </c>
      <c r="G95" s="468" t="s">
        <v>965</v>
      </c>
      <c r="H95" s="468">
        <v>2017</v>
      </c>
      <c r="I95" s="468" t="s">
        <v>2300</v>
      </c>
      <c r="J95" s="468" t="s">
        <v>2299</v>
      </c>
      <c r="K95" s="468" t="s">
        <v>2301</v>
      </c>
      <c r="L95" s="468">
        <v>70</v>
      </c>
      <c r="M95" s="528">
        <v>70</v>
      </c>
      <c r="N95" s="468" t="s">
        <v>1855</v>
      </c>
    </row>
    <row r="96" spans="1:14" s="156" customFormat="1" ht="110.4">
      <c r="A96" s="468" t="s">
        <v>2180</v>
      </c>
      <c r="B96" s="468" t="s">
        <v>2181</v>
      </c>
      <c r="C96" s="468" t="s">
        <v>1414</v>
      </c>
      <c r="D96" s="468" t="s">
        <v>2182</v>
      </c>
      <c r="E96" s="468" t="s">
        <v>2183</v>
      </c>
      <c r="F96" s="468">
        <v>1</v>
      </c>
      <c r="G96" s="377" t="s">
        <v>2302</v>
      </c>
      <c r="H96" s="468">
        <v>2017</v>
      </c>
      <c r="I96" s="468" t="s">
        <v>2185</v>
      </c>
      <c r="J96" s="468" t="s">
        <v>2183</v>
      </c>
      <c r="K96" s="468" t="s">
        <v>2186</v>
      </c>
      <c r="L96" s="468">
        <v>70</v>
      </c>
      <c r="M96" s="528">
        <v>35</v>
      </c>
      <c r="N96" s="468" t="s">
        <v>1855</v>
      </c>
    </row>
    <row r="97" spans="1:14" s="156" customFormat="1" ht="96.6">
      <c r="A97" s="374" t="s">
        <v>2303</v>
      </c>
      <c r="B97" s="374" t="s">
        <v>2304</v>
      </c>
      <c r="C97" s="512" t="s">
        <v>1414</v>
      </c>
      <c r="D97" s="384" t="s">
        <v>2305</v>
      </c>
      <c r="E97" s="376" t="s">
        <v>2306</v>
      </c>
      <c r="F97" s="376" t="s">
        <v>2307</v>
      </c>
      <c r="G97" s="377" t="s">
        <v>2308</v>
      </c>
      <c r="H97" s="512">
        <v>2017</v>
      </c>
      <c r="I97" s="496" t="s">
        <v>2309</v>
      </c>
      <c r="J97" s="468" t="s">
        <v>2310</v>
      </c>
      <c r="K97" s="468" t="s">
        <v>2311</v>
      </c>
      <c r="L97" s="468">
        <v>70</v>
      </c>
      <c r="M97" s="528">
        <v>70</v>
      </c>
      <c r="N97" s="468" t="s">
        <v>2312</v>
      </c>
    </row>
    <row r="98" spans="1:14" s="156" customFormat="1" ht="69">
      <c r="A98" s="374" t="s">
        <v>2313</v>
      </c>
      <c r="B98" s="374" t="s">
        <v>2304</v>
      </c>
      <c r="C98" s="512" t="s">
        <v>1414</v>
      </c>
      <c r="D98" s="384" t="s">
        <v>2314</v>
      </c>
      <c r="E98" s="376">
        <v>16</v>
      </c>
      <c r="F98" s="376" t="s">
        <v>2315</v>
      </c>
      <c r="G98" s="377" t="s">
        <v>2316</v>
      </c>
      <c r="H98" s="512">
        <v>2017</v>
      </c>
      <c r="I98" s="496" t="s">
        <v>2317</v>
      </c>
      <c r="J98" s="468" t="s">
        <v>2318</v>
      </c>
      <c r="K98" s="468" t="s">
        <v>2319</v>
      </c>
      <c r="L98" s="468">
        <v>70</v>
      </c>
      <c r="M98" s="528">
        <v>70</v>
      </c>
      <c r="N98" s="468" t="s">
        <v>2312</v>
      </c>
    </row>
    <row r="99" spans="1:14" s="156" customFormat="1" ht="69">
      <c r="A99" s="240" t="s">
        <v>2320</v>
      </c>
      <c r="B99" s="240" t="s">
        <v>2321</v>
      </c>
      <c r="C99" s="241" t="s">
        <v>1414</v>
      </c>
      <c r="D99" s="242" t="s">
        <v>2322</v>
      </c>
      <c r="E99" s="243" t="s">
        <v>2323</v>
      </c>
      <c r="F99" s="243" t="s">
        <v>2324</v>
      </c>
      <c r="G99" s="221" t="s">
        <v>2325</v>
      </c>
      <c r="H99" s="241">
        <v>2017</v>
      </c>
      <c r="I99" s="245" t="s">
        <v>2326</v>
      </c>
      <c r="J99" s="221" t="s">
        <v>2327</v>
      </c>
      <c r="K99" s="221"/>
      <c r="L99" s="221">
        <v>70</v>
      </c>
      <c r="M99" s="530">
        <v>35</v>
      </c>
      <c r="N99" s="221" t="s">
        <v>2312</v>
      </c>
    </row>
    <row r="100" spans="1:14" s="156" customFormat="1" ht="179.4">
      <c r="A100" s="468" t="s">
        <v>2328</v>
      </c>
      <c r="B100" s="468" t="s">
        <v>2329</v>
      </c>
      <c r="C100" s="468" t="s">
        <v>1414</v>
      </c>
      <c r="D100" s="468" t="s">
        <v>2330</v>
      </c>
      <c r="E100" s="468">
        <v>1</v>
      </c>
      <c r="F100" s="468">
        <v>2</v>
      </c>
      <c r="G100" s="468" t="s">
        <v>2331</v>
      </c>
      <c r="H100" s="468">
        <v>2017</v>
      </c>
      <c r="I100" s="468" t="s">
        <v>2332</v>
      </c>
      <c r="J100" s="468" t="s">
        <v>2333</v>
      </c>
      <c r="K100" s="468" t="s">
        <v>2334</v>
      </c>
      <c r="L100" s="468">
        <v>70</v>
      </c>
      <c r="M100" s="528">
        <v>23.33</v>
      </c>
      <c r="N100" s="468" t="s">
        <v>1538</v>
      </c>
    </row>
    <row r="101" spans="1:14" s="156" customFormat="1" ht="69">
      <c r="A101" s="468" t="s">
        <v>2335</v>
      </c>
      <c r="B101" s="468" t="s">
        <v>2336</v>
      </c>
      <c r="C101" s="468" t="s">
        <v>1414</v>
      </c>
      <c r="D101" s="468" t="s">
        <v>2112</v>
      </c>
      <c r="E101" s="468">
        <v>21</v>
      </c>
      <c r="F101" s="468">
        <v>2</v>
      </c>
      <c r="G101" s="468" t="s">
        <v>2337</v>
      </c>
      <c r="H101" s="468">
        <v>2017</v>
      </c>
      <c r="I101" s="468" t="s">
        <v>2115</v>
      </c>
      <c r="J101" s="468" t="s">
        <v>2338</v>
      </c>
      <c r="K101" s="468" t="s">
        <v>2117</v>
      </c>
      <c r="L101" s="468">
        <v>70</v>
      </c>
      <c r="M101" s="528">
        <v>35</v>
      </c>
      <c r="N101" s="468" t="s">
        <v>1538</v>
      </c>
    </row>
    <row r="102" spans="1:14" s="156" customFormat="1" ht="96.6">
      <c r="A102" s="468" t="s">
        <v>2339</v>
      </c>
      <c r="B102" s="468" t="s">
        <v>2340</v>
      </c>
      <c r="C102" s="468" t="s">
        <v>1414</v>
      </c>
      <c r="D102" s="468" t="s">
        <v>2112</v>
      </c>
      <c r="E102" s="468">
        <v>21</v>
      </c>
      <c r="F102" s="468">
        <v>4</v>
      </c>
      <c r="G102" s="468" t="s">
        <v>2341</v>
      </c>
      <c r="H102" s="468">
        <v>2017</v>
      </c>
      <c r="I102" s="468" t="s">
        <v>2123</v>
      </c>
      <c r="J102" s="468" t="s">
        <v>2338</v>
      </c>
      <c r="K102" s="468" t="s">
        <v>2124</v>
      </c>
      <c r="L102" s="468">
        <v>70</v>
      </c>
      <c r="M102" s="528">
        <v>35</v>
      </c>
      <c r="N102" s="468" t="s">
        <v>1538</v>
      </c>
    </row>
    <row r="103" spans="1:14" s="156" customFormat="1" ht="276">
      <c r="A103" s="468" t="s">
        <v>2342</v>
      </c>
      <c r="B103" s="468" t="s">
        <v>2343</v>
      </c>
      <c r="C103" s="468" t="s">
        <v>1414</v>
      </c>
      <c r="D103" s="468" t="s">
        <v>2344</v>
      </c>
      <c r="E103" s="468">
        <v>1</v>
      </c>
      <c r="F103" s="468">
        <v>2</v>
      </c>
      <c r="G103" s="468" t="s">
        <v>260</v>
      </c>
      <c r="H103" s="468">
        <v>2017</v>
      </c>
      <c r="I103" s="468" t="s">
        <v>2345</v>
      </c>
      <c r="J103" s="468" t="s">
        <v>2346</v>
      </c>
      <c r="K103" s="468" t="s">
        <v>2347</v>
      </c>
      <c r="L103" s="468">
        <v>70</v>
      </c>
      <c r="M103" s="528">
        <v>35</v>
      </c>
      <c r="N103" s="468" t="s">
        <v>1538</v>
      </c>
    </row>
    <row r="104" spans="1:14" s="156" customFormat="1" ht="124.2">
      <c r="A104" s="240" t="s">
        <v>952</v>
      </c>
      <c r="B104" s="240" t="s">
        <v>953</v>
      </c>
      <c r="C104" s="241" t="s">
        <v>1150</v>
      </c>
      <c r="D104" s="242" t="s">
        <v>954</v>
      </c>
      <c r="E104" s="243">
        <v>3</v>
      </c>
      <c r="F104" s="243">
        <v>4</v>
      </c>
      <c r="G104" s="244" t="s">
        <v>955</v>
      </c>
      <c r="H104" s="241">
        <v>2017</v>
      </c>
      <c r="I104" s="245" t="s">
        <v>956</v>
      </c>
      <c r="J104" s="246" t="s">
        <v>326</v>
      </c>
      <c r="K104" s="246" t="s">
        <v>957</v>
      </c>
      <c r="L104" s="248">
        <v>70</v>
      </c>
      <c r="M104" s="249">
        <v>35</v>
      </c>
      <c r="N104" s="538" t="s">
        <v>3755</v>
      </c>
    </row>
    <row r="105" spans="1:14" s="156" customFormat="1" ht="69">
      <c r="A105" s="240" t="s">
        <v>3903</v>
      </c>
      <c r="B105" s="240" t="s">
        <v>3904</v>
      </c>
      <c r="C105" s="241" t="s">
        <v>3786</v>
      </c>
      <c r="D105" s="242" t="s">
        <v>3905</v>
      </c>
      <c r="E105" s="243">
        <v>8</v>
      </c>
      <c r="F105" s="243">
        <v>3</v>
      </c>
      <c r="G105" s="244" t="s">
        <v>3906</v>
      </c>
      <c r="H105" s="241">
        <v>2017</v>
      </c>
      <c r="I105" s="245" t="s">
        <v>3907</v>
      </c>
      <c r="J105" s="246" t="s">
        <v>3908</v>
      </c>
      <c r="K105" s="246" t="s">
        <v>3909</v>
      </c>
      <c r="L105" s="248">
        <v>70</v>
      </c>
      <c r="M105" s="249">
        <f>L105/2</f>
        <v>35</v>
      </c>
      <c r="N105" s="538" t="s">
        <v>3757</v>
      </c>
    </row>
    <row r="106" spans="1:14" s="156" customFormat="1" ht="289.8">
      <c r="A106" s="240" t="s">
        <v>3910</v>
      </c>
      <c r="B106" s="240" t="s">
        <v>3911</v>
      </c>
      <c r="C106" s="241" t="s">
        <v>3786</v>
      </c>
      <c r="D106" s="242" t="s">
        <v>3912</v>
      </c>
      <c r="E106" s="243"/>
      <c r="F106" s="243"/>
      <c r="G106" s="244" t="s">
        <v>3913</v>
      </c>
      <c r="H106" s="241">
        <v>2017</v>
      </c>
      <c r="I106" s="245" t="s">
        <v>3914</v>
      </c>
      <c r="J106" s="246" t="s">
        <v>3915</v>
      </c>
      <c r="K106" s="246" t="s">
        <v>3916</v>
      </c>
      <c r="L106" s="248">
        <v>70</v>
      </c>
      <c r="M106" s="280">
        <f>L106/1</f>
        <v>70</v>
      </c>
      <c r="N106" s="538" t="s">
        <v>3757</v>
      </c>
    </row>
    <row r="107" spans="1:14" s="156" customFormat="1" ht="57.6">
      <c r="A107" s="240" t="s">
        <v>3903</v>
      </c>
      <c r="B107" s="240" t="s">
        <v>3917</v>
      </c>
      <c r="C107" s="241" t="s">
        <v>3786</v>
      </c>
      <c r="D107" s="242" t="s">
        <v>3905</v>
      </c>
      <c r="E107" s="243">
        <v>8</v>
      </c>
      <c r="F107" s="243">
        <v>3</v>
      </c>
      <c r="G107" s="244" t="s">
        <v>3918</v>
      </c>
      <c r="H107" s="241">
        <v>2017</v>
      </c>
      <c r="I107" s="245" t="s">
        <v>3919</v>
      </c>
      <c r="J107" s="246" t="s">
        <v>3920</v>
      </c>
      <c r="K107" s="247" t="s">
        <v>3909</v>
      </c>
      <c r="L107" s="248">
        <v>70</v>
      </c>
      <c r="M107" s="249">
        <v>35</v>
      </c>
      <c r="N107" s="538" t="s">
        <v>3768</v>
      </c>
    </row>
    <row r="108" spans="1:14" s="156" customFormat="1" ht="96.6">
      <c r="A108" s="572" t="s">
        <v>3921</v>
      </c>
      <c r="B108" s="568" t="s">
        <v>3922</v>
      </c>
      <c r="C108" s="546" t="s">
        <v>3786</v>
      </c>
      <c r="D108" s="573" t="s">
        <v>3923</v>
      </c>
      <c r="E108" s="574"/>
      <c r="F108" s="574"/>
      <c r="G108" s="573" t="s">
        <v>3924</v>
      </c>
      <c r="H108" s="546">
        <v>2017</v>
      </c>
      <c r="I108" s="575" t="s">
        <v>3925</v>
      </c>
      <c r="J108" s="246" t="s">
        <v>3926</v>
      </c>
      <c r="K108" s="246" t="s">
        <v>3927</v>
      </c>
      <c r="L108" s="248">
        <v>70</v>
      </c>
      <c r="M108" s="249">
        <f>70/3</f>
        <v>23.333333333333332</v>
      </c>
      <c r="N108" s="538" t="s">
        <v>3783</v>
      </c>
    </row>
    <row r="109" spans="1:14" s="156" customFormat="1" ht="262.2">
      <c r="A109" s="240" t="s">
        <v>2100</v>
      </c>
      <c r="B109" s="240" t="s">
        <v>2101</v>
      </c>
      <c r="C109" s="241" t="s">
        <v>3786</v>
      </c>
      <c r="D109" s="242" t="s">
        <v>2102</v>
      </c>
      <c r="E109" s="243" t="s">
        <v>2103</v>
      </c>
      <c r="F109" s="574" t="s">
        <v>3928</v>
      </c>
      <c r="G109" s="576" t="s">
        <v>2098</v>
      </c>
      <c r="H109" s="546">
        <v>2017</v>
      </c>
      <c r="I109" s="245" t="s">
        <v>2105</v>
      </c>
      <c r="J109" s="246" t="s">
        <v>2106</v>
      </c>
      <c r="K109" s="246" t="s">
        <v>2107</v>
      </c>
      <c r="L109" s="577">
        <v>70</v>
      </c>
      <c r="M109" s="280">
        <v>35</v>
      </c>
      <c r="N109" s="538" t="s">
        <v>3784</v>
      </c>
    </row>
    <row r="110" spans="1:14" s="156" customFormat="1" ht="138">
      <c r="A110" s="240" t="s">
        <v>3929</v>
      </c>
      <c r="B110" s="240" t="s">
        <v>3930</v>
      </c>
      <c r="C110" s="241" t="s">
        <v>3786</v>
      </c>
      <c r="D110" s="242" t="s">
        <v>3931</v>
      </c>
      <c r="E110" s="243">
        <v>1</v>
      </c>
      <c r="F110" s="243">
        <v>2</v>
      </c>
      <c r="G110" s="244" t="s">
        <v>3932</v>
      </c>
      <c r="H110" s="241">
        <v>2017</v>
      </c>
      <c r="I110" s="245" t="s">
        <v>3933</v>
      </c>
      <c r="J110" s="246" t="s">
        <v>3934</v>
      </c>
      <c r="K110" s="247" t="s">
        <v>3935</v>
      </c>
      <c r="L110" s="577">
        <v>70</v>
      </c>
      <c r="M110" s="280">
        <v>70</v>
      </c>
      <c r="N110" s="538" t="s">
        <v>3785</v>
      </c>
    </row>
    <row r="111" spans="1:14" s="156" customFormat="1" ht="138">
      <c r="A111" s="568" t="s">
        <v>3936</v>
      </c>
      <c r="B111" s="568" t="s">
        <v>3937</v>
      </c>
      <c r="C111" s="546" t="s">
        <v>3786</v>
      </c>
      <c r="D111" s="246" t="s">
        <v>3938</v>
      </c>
      <c r="E111" s="574">
        <v>10</v>
      </c>
      <c r="F111" s="574">
        <v>1</v>
      </c>
      <c r="G111" s="578" t="s">
        <v>3939</v>
      </c>
      <c r="H111" s="546">
        <v>2017</v>
      </c>
      <c r="I111" s="548"/>
      <c r="J111" s="246" t="s">
        <v>3940</v>
      </c>
      <c r="K111" s="246"/>
      <c r="L111" s="577">
        <v>70</v>
      </c>
      <c r="M111" s="280">
        <v>70</v>
      </c>
      <c r="N111" s="538" t="s">
        <v>3785</v>
      </c>
    </row>
    <row r="112" spans="1:14">
      <c r="A112" s="36" t="s">
        <v>2</v>
      </c>
      <c r="D112" s="20"/>
      <c r="E112" s="30"/>
      <c r="F112" s="30"/>
      <c r="G112" s="30"/>
      <c r="L112" s="17"/>
      <c r="M112" s="60">
        <f>SUM(M9:M111)</f>
        <v>3926.9333333333329</v>
      </c>
    </row>
    <row r="114" spans="1:13">
      <c r="A114" s="699" t="s">
        <v>12</v>
      </c>
      <c r="B114" s="699"/>
      <c r="C114" s="699"/>
      <c r="D114" s="699"/>
      <c r="E114" s="699"/>
      <c r="F114" s="699"/>
      <c r="G114" s="699"/>
      <c r="H114" s="699"/>
      <c r="I114" s="699"/>
      <c r="J114" s="699"/>
      <c r="K114" s="699"/>
      <c r="L114" s="699"/>
      <c r="M114" s="706"/>
    </row>
  </sheetData>
  <mergeCells count="5">
    <mergeCell ref="A114:M114"/>
    <mergeCell ref="A2:M2"/>
    <mergeCell ref="A4:M4"/>
    <mergeCell ref="A5:M5"/>
    <mergeCell ref="A6:M6"/>
  </mergeCells>
  <phoneticPr fontId="22" type="noConversion"/>
  <hyperlinks>
    <hyperlink ref="K16" r:id="rId1"/>
    <hyperlink ref="K31" r:id="rId2"/>
    <hyperlink ref="K51" r:id="rId3"/>
    <hyperlink ref="D54" r:id="rId4" tooltip="Go to the information page for this source" display="https://www.scopus.com/sourceid/21100316064?origin=recordpage"/>
    <hyperlink ref="K57" r:id="rId5"/>
    <hyperlink ref="J58" r:id="rId6"/>
    <hyperlink ref="K58" r:id="rId7"/>
    <hyperlink ref="J59" r:id="rId8"/>
    <hyperlink ref="J60" r:id="rId9"/>
    <hyperlink ref="K67" r:id="rId10"/>
    <hyperlink ref="K68" r:id="rId11"/>
    <hyperlink ref="K70" r:id="rId12"/>
    <hyperlink ref="K71" r:id="rId13"/>
    <hyperlink ref="K72" r:id="rId14"/>
    <hyperlink ref="K73" r:id="rId15"/>
    <hyperlink ref="K74" r:id="rId16"/>
    <hyperlink ref="K75" r:id="rId17"/>
    <hyperlink ref="K76" r:id="rId18"/>
    <hyperlink ref="K79" r:id="rId19"/>
    <hyperlink ref="K77" r:id="rId20"/>
    <hyperlink ref="K80" r:id="rId21"/>
    <hyperlink ref="K81" r:id="rId22"/>
    <hyperlink ref="K82" r:id="rId23"/>
    <hyperlink ref="F82" r:id="rId24"/>
    <hyperlink ref="K85" r:id="rId25"/>
    <hyperlink ref="K84" r:id="rId26"/>
    <hyperlink ref="K83" r:id="rId27"/>
    <hyperlink ref="K86" r:id="rId28"/>
    <hyperlink ref="K87" r:id="rId29"/>
    <hyperlink ref="K89" r:id="rId30"/>
    <hyperlink ref="K91" r:id="rId31"/>
    <hyperlink ref="K92" r:id="rId32"/>
    <hyperlink ref="K93" r:id="rId33"/>
    <hyperlink ref="K94" r:id="rId34"/>
    <hyperlink ref="K66" r:id="rId35"/>
    <hyperlink ref="K53" r:id="rId36"/>
    <hyperlink ref="K52" r:id="rId37"/>
    <hyperlink ref="K62" display="http://www.utgjiu.ro/rev_mec/mecanica/pdf/2017-02/05_DAN%20DOBROT%C4%82,%20M%C4%82D%C4%82LIN%20TOMESCU%20-%20THE%20ANALYSIS%20OF%20THE%20EVOLUTION%20OF%20THE%20FUNCTIONAL%20GEOMETRY%20OF%20THE%20TOOL%20AT%20THE%20LATHING%20WITH%20A%20TRANSVERSE%20ADVANCE."/>
    <hyperlink ref="K97" r:id="rId38"/>
    <hyperlink ref="K107" r:id="rId39"/>
    <hyperlink ref="K110" r:id="rId40"/>
  </hyperlinks>
  <pageMargins left="0.511811023622047" right="0.31496062992126" top="0" bottom="0" header="0" footer="0"/>
  <pageSetup paperSize="9" scale="92" orientation="landscape" horizontalDpi="200" verticalDpi="200" r:id="rId41"/>
</worksheet>
</file>

<file path=xl/worksheets/sheet7.xml><?xml version="1.0" encoding="utf-8"?>
<worksheet xmlns="http://schemas.openxmlformats.org/spreadsheetml/2006/main" xmlns:r="http://schemas.openxmlformats.org/officeDocument/2006/relationships">
  <dimension ref="A2:O34"/>
  <sheetViews>
    <sheetView topLeftCell="A22" zoomScale="70" zoomScaleNormal="70" workbookViewId="0">
      <selection activeCell="O30" sqref="O30"/>
    </sheetView>
  </sheetViews>
  <sheetFormatPr defaultRowHeight="14.4"/>
  <cols>
    <col min="1" max="1" width="28" style="2" customWidth="1"/>
    <col min="2" max="2" width="20.88671875" style="7" customWidth="1"/>
    <col min="3" max="3" width="10.44140625" style="7" customWidth="1"/>
    <col min="4" max="4" width="15" style="1" customWidth="1"/>
    <col min="5" max="5" width="8.5546875" style="1" customWidth="1"/>
    <col min="6" max="6" width="10.6640625" style="1" customWidth="1"/>
    <col min="7" max="7" width="10" style="1" customWidth="1"/>
    <col min="8" max="9" width="9.109375" style="1" customWidth="1"/>
    <col min="10" max="10" width="10.44140625" style="1" customWidth="1"/>
    <col min="11" max="11" width="20.88671875" customWidth="1"/>
    <col min="12" max="12" width="12.88671875" customWidth="1"/>
    <col min="13" max="13" width="12.5546875" customWidth="1"/>
    <col min="14" max="14" width="14.6640625" customWidth="1"/>
  </cols>
  <sheetData>
    <row r="2" spans="1:15" s="4" customFormat="1" ht="35.25" customHeight="1">
      <c r="A2" s="694" t="s">
        <v>31</v>
      </c>
      <c r="B2" s="694"/>
      <c r="C2" s="694"/>
      <c r="D2" s="694"/>
      <c r="E2" s="694"/>
      <c r="F2" s="694"/>
      <c r="G2" s="694"/>
      <c r="H2" s="694"/>
      <c r="I2" s="694"/>
      <c r="J2" s="694"/>
    </row>
    <row r="3" spans="1:15" s="4" customFormat="1">
      <c r="A3" s="5"/>
      <c r="B3" s="6"/>
      <c r="C3" s="6"/>
      <c r="D3" s="5"/>
      <c r="E3" s="5"/>
      <c r="F3" s="5"/>
      <c r="G3" s="5"/>
      <c r="H3" s="3"/>
      <c r="I3" s="3"/>
      <c r="J3" s="3"/>
    </row>
    <row r="4" spans="1:15" s="4" customFormat="1" ht="15" customHeight="1">
      <c r="A4" s="696" t="s">
        <v>32</v>
      </c>
      <c r="B4" s="696"/>
      <c r="C4" s="696"/>
      <c r="D4" s="696"/>
      <c r="E4" s="696"/>
      <c r="F4" s="696"/>
      <c r="G4" s="696"/>
      <c r="H4" s="696"/>
      <c r="I4" s="696"/>
      <c r="J4" s="696"/>
    </row>
    <row r="5" spans="1:15" s="4" customFormat="1" ht="28.5" customHeight="1">
      <c r="A5" s="687" t="s">
        <v>69</v>
      </c>
      <c r="B5" s="687"/>
      <c r="C5" s="687"/>
      <c r="D5" s="687"/>
      <c r="E5" s="687"/>
      <c r="F5" s="687"/>
      <c r="G5" s="687"/>
      <c r="H5" s="687"/>
      <c r="I5" s="687"/>
      <c r="J5" s="687"/>
    </row>
    <row r="6" spans="1:15" s="4" customFormat="1">
      <c r="A6" s="687" t="s">
        <v>72</v>
      </c>
      <c r="B6" s="687"/>
      <c r="C6" s="687"/>
      <c r="D6" s="687"/>
      <c r="E6" s="687"/>
      <c r="F6" s="687"/>
      <c r="G6" s="687"/>
      <c r="H6" s="687"/>
      <c r="I6" s="687"/>
      <c r="J6" s="687"/>
    </row>
    <row r="7" spans="1:15" ht="68.25" customHeight="1">
      <c r="A7" s="714" t="s">
        <v>71</v>
      </c>
      <c r="B7" s="714"/>
      <c r="C7" s="714"/>
      <c r="D7" s="714"/>
      <c r="E7" s="714"/>
      <c r="F7" s="714"/>
      <c r="G7" s="714"/>
      <c r="H7" s="714"/>
      <c r="I7" s="714"/>
      <c r="J7" s="714"/>
      <c r="O7" s="72"/>
    </row>
    <row r="8" spans="1:15" ht="64.5" customHeight="1">
      <c r="A8" s="714" t="s">
        <v>70</v>
      </c>
      <c r="B8" s="714"/>
      <c r="C8" s="714"/>
      <c r="D8" s="714"/>
      <c r="E8" s="714"/>
      <c r="F8" s="714"/>
      <c r="G8" s="714"/>
      <c r="H8" s="714"/>
      <c r="I8" s="714"/>
      <c r="J8" s="714"/>
    </row>
    <row r="9" spans="1:15" ht="54" customHeight="1">
      <c r="A9" s="696" t="s">
        <v>73</v>
      </c>
      <c r="B9" s="696"/>
      <c r="C9" s="696"/>
      <c r="D9" s="696"/>
      <c r="E9" s="696"/>
      <c r="F9" s="696"/>
      <c r="G9" s="696"/>
      <c r="H9" s="696"/>
      <c r="I9" s="696"/>
      <c r="J9" s="696"/>
    </row>
    <row r="10" spans="1:15">
      <c r="A10" s="5"/>
      <c r="B10" s="6"/>
      <c r="C10" s="6"/>
      <c r="D10" s="5"/>
      <c r="E10" s="5"/>
      <c r="F10" s="5"/>
      <c r="G10" s="5"/>
      <c r="H10" s="5"/>
      <c r="I10" s="3"/>
      <c r="J10" s="3"/>
    </row>
    <row r="11" spans="1:15" s="4" customFormat="1" ht="78" customHeight="1">
      <c r="A11" s="51" t="s">
        <v>20</v>
      </c>
      <c r="B11" s="53" t="s">
        <v>13</v>
      </c>
      <c r="C11" s="48" t="s">
        <v>25</v>
      </c>
      <c r="D11" s="54" t="s">
        <v>74</v>
      </c>
      <c r="E11" s="53" t="s">
        <v>21</v>
      </c>
      <c r="F11" s="53" t="s">
        <v>16</v>
      </c>
      <c r="G11" s="53" t="s">
        <v>17</v>
      </c>
      <c r="H11" s="53" t="s">
        <v>3</v>
      </c>
      <c r="I11" s="51" t="s">
        <v>54</v>
      </c>
      <c r="J11" s="51" t="s">
        <v>7</v>
      </c>
      <c r="K11" s="84" t="s">
        <v>202</v>
      </c>
      <c r="L11" s="27"/>
      <c r="M11" s="27"/>
      <c r="N11" s="27"/>
    </row>
    <row r="12" spans="1:15" ht="138">
      <c r="A12" s="272" t="s">
        <v>1341</v>
      </c>
      <c r="B12" s="115" t="s">
        <v>1342</v>
      </c>
      <c r="C12" s="113" t="s">
        <v>214</v>
      </c>
      <c r="D12" s="115" t="s">
        <v>980</v>
      </c>
      <c r="E12" s="113" t="s">
        <v>981</v>
      </c>
      <c r="F12" s="113">
        <v>2017</v>
      </c>
      <c r="G12" s="113" t="s">
        <v>982</v>
      </c>
      <c r="H12" s="113">
        <v>17</v>
      </c>
      <c r="I12" s="273">
        <v>3.5</v>
      </c>
      <c r="J12" s="179">
        <v>29.75</v>
      </c>
      <c r="K12" s="179" t="s">
        <v>883</v>
      </c>
      <c r="L12" s="83"/>
    </row>
    <row r="13" spans="1:15" ht="138">
      <c r="A13" s="272" t="s">
        <v>1347</v>
      </c>
      <c r="B13" s="115" t="s">
        <v>1342</v>
      </c>
      <c r="C13" s="113" t="s">
        <v>214</v>
      </c>
      <c r="D13" s="115" t="s">
        <v>980</v>
      </c>
      <c r="E13" s="113" t="s">
        <v>981</v>
      </c>
      <c r="F13" s="113">
        <v>2017</v>
      </c>
      <c r="G13" s="113" t="s">
        <v>982</v>
      </c>
      <c r="H13" s="113">
        <v>11</v>
      </c>
      <c r="I13" s="273">
        <v>3.5</v>
      </c>
      <c r="J13" s="179">
        <v>19.25</v>
      </c>
      <c r="K13" s="179" t="s">
        <v>883</v>
      </c>
      <c r="L13" s="8"/>
      <c r="N13" s="8"/>
    </row>
    <row r="14" spans="1:15" ht="138">
      <c r="A14" s="274" t="s">
        <v>1343</v>
      </c>
      <c r="B14" s="115" t="s">
        <v>983</v>
      </c>
      <c r="C14" s="113" t="s">
        <v>214</v>
      </c>
      <c r="D14" s="115" t="s">
        <v>980</v>
      </c>
      <c r="E14" s="113" t="s">
        <v>981</v>
      </c>
      <c r="F14" s="113">
        <v>2017</v>
      </c>
      <c r="G14" s="113" t="s">
        <v>982</v>
      </c>
      <c r="H14" s="113">
        <v>6</v>
      </c>
      <c r="I14" s="273">
        <v>3.5</v>
      </c>
      <c r="J14" s="179">
        <v>10.5</v>
      </c>
      <c r="K14" s="179" t="s">
        <v>883</v>
      </c>
    </row>
    <row r="15" spans="1:15" ht="138">
      <c r="A15" s="274" t="s">
        <v>1344</v>
      </c>
      <c r="B15" s="115" t="s">
        <v>1346</v>
      </c>
      <c r="C15" s="113" t="s">
        <v>214</v>
      </c>
      <c r="D15" s="115" t="s">
        <v>980</v>
      </c>
      <c r="E15" s="113" t="s">
        <v>981</v>
      </c>
      <c r="F15" s="113">
        <v>2017</v>
      </c>
      <c r="G15" s="113" t="s">
        <v>982</v>
      </c>
      <c r="H15" s="113">
        <v>53</v>
      </c>
      <c r="I15" s="273">
        <v>3.5</v>
      </c>
      <c r="J15" s="179">
        <v>61.83</v>
      </c>
      <c r="K15" s="179" t="s">
        <v>883</v>
      </c>
    </row>
    <row r="16" spans="1:15" ht="138">
      <c r="A16" s="274" t="s">
        <v>1345</v>
      </c>
      <c r="B16" s="115" t="s">
        <v>979</v>
      </c>
      <c r="C16" s="113" t="s">
        <v>214</v>
      </c>
      <c r="D16" s="115" t="s">
        <v>980</v>
      </c>
      <c r="E16" s="113" t="s">
        <v>981</v>
      </c>
      <c r="F16" s="113">
        <v>2017</v>
      </c>
      <c r="G16" s="113" t="s">
        <v>982</v>
      </c>
      <c r="H16" s="275">
        <v>8</v>
      </c>
      <c r="I16" s="273">
        <v>3.5</v>
      </c>
      <c r="J16" s="179">
        <v>14</v>
      </c>
      <c r="K16" s="179" t="s">
        <v>883</v>
      </c>
    </row>
    <row r="17" spans="1:12" ht="409.6">
      <c r="A17" s="274" t="s">
        <v>988</v>
      </c>
      <c r="B17" s="115" t="s">
        <v>989</v>
      </c>
      <c r="C17" s="113" t="s">
        <v>214</v>
      </c>
      <c r="D17" s="115" t="s">
        <v>990</v>
      </c>
      <c r="E17" s="113" t="s">
        <v>981</v>
      </c>
      <c r="F17" s="113">
        <v>2017</v>
      </c>
      <c r="G17" s="113" t="s">
        <v>982</v>
      </c>
      <c r="H17" s="113">
        <v>17</v>
      </c>
      <c r="I17" s="273">
        <v>3.5</v>
      </c>
      <c r="J17" s="179">
        <v>29.75</v>
      </c>
      <c r="K17" s="179" t="s">
        <v>890</v>
      </c>
    </row>
    <row r="18" spans="1:12" ht="409.6">
      <c r="A18" s="274" t="s">
        <v>988</v>
      </c>
      <c r="B18" s="115" t="s">
        <v>991</v>
      </c>
      <c r="C18" s="113" t="s">
        <v>214</v>
      </c>
      <c r="D18" s="115" t="s">
        <v>990</v>
      </c>
      <c r="E18" s="113" t="s">
        <v>981</v>
      </c>
      <c r="F18" s="113">
        <v>2017</v>
      </c>
      <c r="G18" s="113" t="s">
        <v>982</v>
      </c>
      <c r="H18" s="113">
        <v>11</v>
      </c>
      <c r="I18" s="273">
        <v>3.5</v>
      </c>
      <c r="J18" s="179">
        <v>19.25</v>
      </c>
      <c r="K18" s="179" t="s">
        <v>890</v>
      </c>
    </row>
    <row r="19" spans="1:12" ht="409.6">
      <c r="A19" s="274" t="s">
        <v>988</v>
      </c>
      <c r="B19" s="115" t="s">
        <v>992</v>
      </c>
      <c r="C19" s="113" t="s">
        <v>214</v>
      </c>
      <c r="D19" s="115" t="s">
        <v>990</v>
      </c>
      <c r="E19" s="113" t="s">
        <v>981</v>
      </c>
      <c r="F19" s="113">
        <v>2017</v>
      </c>
      <c r="G19" s="113" t="s">
        <v>982</v>
      </c>
      <c r="H19" s="113">
        <v>6</v>
      </c>
      <c r="I19" s="273">
        <v>3.5</v>
      </c>
      <c r="J19" s="179">
        <v>10.5</v>
      </c>
      <c r="K19" s="179" t="s">
        <v>890</v>
      </c>
    </row>
    <row r="20" spans="1:12" ht="409.6">
      <c r="A20" s="274" t="s">
        <v>988</v>
      </c>
      <c r="B20" s="115" t="s">
        <v>993</v>
      </c>
      <c r="C20" s="113" t="s">
        <v>214</v>
      </c>
      <c r="D20" s="115" t="s">
        <v>990</v>
      </c>
      <c r="E20" s="113" t="s">
        <v>981</v>
      </c>
      <c r="F20" s="113">
        <v>2017</v>
      </c>
      <c r="G20" s="113" t="s">
        <v>982</v>
      </c>
      <c r="H20" s="113">
        <v>53</v>
      </c>
      <c r="I20" s="273">
        <v>3.5</v>
      </c>
      <c r="J20" s="179">
        <v>61.83</v>
      </c>
      <c r="K20" s="179" t="s">
        <v>890</v>
      </c>
    </row>
    <row r="21" spans="1:12" ht="409.6">
      <c r="A21" s="274" t="s">
        <v>988</v>
      </c>
      <c r="B21" s="217" t="s">
        <v>994</v>
      </c>
      <c r="C21" s="217" t="s">
        <v>214</v>
      </c>
      <c r="D21" s="115" t="s">
        <v>990</v>
      </c>
      <c r="E21" s="113" t="s">
        <v>981</v>
      </c>
      <c r="F21" s="113">
        <v>2017</v>
      </c>
      <c r="G21" s="113" t="s">
        <v>982</v>
      </c>
      <c r="H21" s="276">
        <v>8</v>
      </c>
      <c r="I21" s="273">
        <v>3.5</v>
      </c>
      <c r="J21" s="277">
        <v>14</v>
      </c>
      <c r="K21" s="179" t="s">
        <v>890</v>
      </c>
    </row>
    <row r="22" spans="1:12" s="156" customFormat="1" ht="57.6">
      <c r="A22" s="421" t="s">
        <v>984</v>
      </c>
      <c r="B22" s="422" t="s">
        <v>1366</v>
      </c>
      <c r="C22" s="278" t="s">
        <v>214</v>
      </c>
      <c r="D22" s="247" t="s">
        <v>985</v>
      </c>
      <c r="E22" s="278" t="s">
        <v>986</v>
      </c>
      <c r="F22" s="278">
        <v>2017</v>
      </c>
      <c r="G22" s="278" t="s">
        <v>987</v>
      </c>
      <c r="H22" s="278">
        <v>13</v>
      </c>
      <c r="I22" s="279">
        <v>130</v>
      </c>
      <c r="J22" s="280">
        <v>43.33</v>
      </c>
      <c r="K22" s="179" t="s">
        <v>968</v>
      </c>
    </row>
    <row r="23" spans="1:12" ht="55.2">
      <c r="A23" s="115" t="s">
        <v>984</v>
      </c>
      <c r="B23" s="115" t="s">
        <v>1125</v>
      </c>
      <c r="C23" s="113" t="s">
        <v>214</v>
      </c>
      <c r="D23" s="115" t="s">
        <v>985</v>
      </c>
      <c r="E23" s="113" t="s">
        <v>986</v>
      </c>
      <c r="F23" s="113">
        <v>2017</v>
      </c>
      <c r="G23" s="113" t="s">
        <v>987</v>
      </c>
      <c r="H23" s="113">
        <v>13</v>
      </c>
      <c r="I23" s="273">
        <v>130</v>
      </c>
      <c r="J23" s="179">
        <v>43.33</v>
      </c>
      <c r="K23" s="179" t="s">
        <v>1055</v>
      </c>
      <c r="L23" s="172"/>
    </row>
    <row r="24" spans="1:12" ht="82.8">
      <c r="A24" s="115" t="s">
        <v>1126</v>
      </c>
      <c r="B24" s="115" t="s">
        <v>1127</v>
      </c>
      <c r="C24" s="175" t="s">
        <v>214</v>
      </c>
      <c r="D24" s="115"/>
      <c r="E24" s="113" t="s">
        <v>1128</v>
      </c>
      <c r="F24" s="113">
        <v>2017</v>
      </c>
      <c r="G24" s="113" t="s">
        <v>987</v>
      </c>
      <c r="H24" s="113">
        <v>15</v>
      </c>
      <c r="I24" s="273">
        <v>130</v>
      </c>
      <c r="J24" s="179">
        <v>32.5</v>
      </c>
      <c r="K24" s="179" t="s">
        <v>1055</v>
      </c>
      <c r="L24" s="173"/>
    </row>
    <row r="25" spans="1:12" s="156" customFormat="1" ht="41.4">
      <c r="A25" s="91" t="s">
        <v>2348</v>
      </c>
      <c r="B25" s="91" t="s">
        <v>2349</v>
      </c>
      <c r="C25" s="91" t="s">
        <v>1414</v>
      </c>
      <c r="D25" s="91" t="s">
        <v>2350</v>
      </c>
      <c r="E25" s="91" t="s">
        <v>2351</v>
      </c>
      <c r="F25" s="91">
        <v>2017</v>
      </c>
      <c r="G25" s="91" t="s">
        <v>2352</v>
      </c>
      <c r="H25" s="91">
        <v>242</v>
      </c>
      <c r="I25" s="91">
        <v>847</v>
      </c>
      <c r="J25" s="91">
        <v>847</v>
      </c>
      <c r="K25" s="91" t="s">
        <v>2353</v>
      </c>
      <c r="L25" s="173"/>
    </row>
    <row r="26" spans="1:12" s="156" customFormat="1" ht="41.4">
      <c r="A26" s="91" t="s">
        <v>2354</v>
      </c>
      <c r="B26" s="91" t="s">
        <v>2355</v>
      </c>
      <c r="C26" s="91" t="s">
        <v>1414</v>
      </c>
      <c r="D26" s="91" t="s">
        <v>2356</v>
      </c>
      <c r="E26" s="91" t="s">
        <v>2357</v>
      </c>
      <c r="F26" s="91">
        <v>2017</v>
      </c>
      <c r="G26" s="91" t="s">
        <v>2358</v>
      </c>
      <c r="H26" s="91">
        <v>216</v>
      </c>
      <c r="I26" s="91" t="s">
        <v>2359</v>
      </c>
      <c r="J26" s="91">
        <v>378</v>
      </c>
      <c r="K26" s="91" t="s">
        <v>2360</v>
      </c>
      <c r="L26" s="173"/>
    </row>
    <row r="27" spans="1:12" s="156" customFormat="1" ht="55.2">
      <c r="A27" s="91" t="s">
        <v>2361</v>
      </c>
      <c r="B27" s="91" t="s">
        <v>2362</v>
      </c>
      <c r="C27" s="91" t="s">
        <v>1414</v>
      </c>
      <c r="D27" s="91" t="s">
        <v>2363</v>
      </c>
      <c r="E27" s="91" t="s">
        <v>2364</v>
      </c>
      <c r="F27" s="91">
        <v>2017</v>
      </c>
      <c r="G27" s="91" t="s">
        <v>2365</v>
      </c>
      <c r="H27" s="91">
        <v>238</v>
      </c>
      <c r="I27" s="91">
        <v>833</v>
      </c>
      <c r="J27" s="91">
        <v>833</v>
      </c>
      <c r="K27" s="91" t="s">
        <v>1726</v>
      </c>
      <c r="L27" s="173"/>
    </row>
    <row r="28" spans="1:12" s="156" customFormat="1" ht="110.4">
      <c r="A28" s="91" t="s">
        <v>2366</v>
      </c>
      <c r="B28" s="91" t="s">
        <v>2367</v>
      </c>
      <c r="C28" s="91" t="s">
        <v>1414</v>
      </c>
      <c r="D28" s="91" t="s">
        <v>2368</v>
      </c>
      <c r="E28" s="91" t="s">
        <v>2369</v>
      </c>
      <c r="F28" s="91">
        <v>2017</v>
      </c>
      <c r="G28" s="91">
        <v>5</v>
      </c>
      <c r="H28" s="91">
        <v>313</v>
      </c>
      <c r="I28" s="91">
        <v>1095.5</v>
      </c>
      <c r="J28" s="91">
        <v>1095.5</v>
      </c>
      <c r="K28" s="91" t="s">
        <v>2367</v>
      </c>
      <c r="L28" s="173"/>
    </row>
    <row r="29" spans="1:12" s="156" customFormat="1" ht="82.8">
      <c r="A29" s="246" t="s">
        <v>3941</v>
      </c>
      <c r="B29" s="246" t="s">
        <v>3942</v>
      </c>
      <c r="C29" s="278"/>
      <c r="D29" s="246" t="s">
        <v>3943</v>
      </c>
      <c r="E29" s="278" t="s">
        <v>3944</v>
      </c>
      <c r="F29" s="278">
        <v>2017</v>
      </c>
      <c r="G29" s="278" t="s">
        <v>3945</v>
      </c>
      <c r="H29" s="278">
        <v>216</v>
      </c>
      <c r="I29" s="279">
        <v>10</v>
      </c>
      <c r="J29" s="280">
        <f>(H29*I29)/3</f>
        <v>720</v>
      </c>
      <c r="K29" s="538" t="s">
        <v>3756</v>
      </c>
      <c r="L29" s="173"/>
    </row>
    <row r="30" spans="1:12" s="156" customFormat="1" ht="41.4">
      <c r="A30" s="378" t="s">
        <v>3946</v>
      </c>
      <c r="B30" s="378" t="s">
        <v>3947</v>
      </c>
      <c r="C30" s="380" t="s">
        <v>3786</v>
      </c>
      <c r="D30" s="378" t="s">
        <v>3948</v>
      </c>
      <c r="E30" s="380" t="s">
        <v>3949</v>
      </c>
      <c r="F30" s="380">
        <v>2017</v>
      </c>
      <c r="G30" s="380" t="s">
        <v>3950</v>
      </c>
      <c r="H30" s="380">
        <v>207</v>
      </c>
      <c r="I30" s="579">
        <v>2.5</v>
      </c>
      <c r="J30" s="381">
        <f>I30*207</f>
        <v>517.5</v>
      </c>
      <c r="K30" s="82" t="s">
        <v>3770</v>
      </c>
      <c r="L30" s="173"/>
    </row>
    <row r="31" spans="1:12" s="156" customFormat="1" ht="55.2">
      <c r="A31" s="378" t="s">
        <v>3951</v>
      </c>
      <c r="B31" s="378" t="s">
        <v>3594</v>
      </c>
      <c r="C31" s="380" t="s">
        <v>3786</v>
      </c>
      <c r="D31" s="378" t="s">
        <v>3952</v>
      </c>
      <c r="E31" s="380" t="s">
        <v>3953</v>
      </c>
      <c r="F31" s="380">
        <v>2017</v>
      </c>
      <c r="G31" s="380" t="s">
        <v>3954</v>
      </c>
      <c r="H31" s="380">
        <v>68</v>
      </c>
      <c r="I31" s="579" t="s">
        <v>3955</v>
      </c>
      <c r="J31" s="381">
        <v>238</v>
      </c>
      <c r="K31" s="82" t="s">
        <v>3785</v>
      </c>
      <c r="L31" s="173"/>
    </row>
    <row r="32" spans="1:12">
      <c r="A32" s="63" t="s">
        <v>2</v>
      </c>
      <c r="B32" s="63"/>
      <c r="I32" s="74"/>
      <c r="J32" s="68">
        <f>SUM(J12:J31)</f>
        <v>5018.82</v>
      </c>
    </row>
    <row r="33" spans="1:10">
      <c r="A33" s="14"/>
      <c r="D33" s="7"/>
      <c r="E33" s="7"/>
    </row>
    <row r="34" spans="1:10">
      <c r="A34" s="683" t="s">
        <v>12</v>
      </c>
      <c r="B34" s="683"/>
      <c r="C34" s="683"/>
      <c r="D34" s="683"/>
      <c r="E34" s="683"/>
      <c r="F34" s="683"/>
      <c r="G34" s="683"/>
      <c r="H34" s="683"/>
      <c r="I34" s="683"/>
      <c r="J34" s="683"/>
    </row>
  </sheetData>
  <mergeCells count="8">
    <mergeCell ref="A9:J9"/>
    <mergeCell ref="A34:J34"/>
    <mergeCell ref="A2:J2"/>
    <mergeCell ref="A4:J4"/>
    <mergeCell ref="A5:J5"/>
    <mergeCell ref="A6:J6"/>
    <mergeCell ref="A7:J7"/>
    <mergeCell ref="A8:J8"/>
  </mergeCells>
  <phoneticPr fontId="22" type="noConversion"/>
  <hyperlinks>
    <hyperlink ref="A22" r:id="rId1"/>
    <hyperlink ref="D22" r:id="rId2"/>
  </hyperlinks>
  <pageMargins left="0.511811023622047" right="0.31496062992126" top="0.32" bottom="0" header="0" footer="0"/>
  <pageSetup paperSize="9" orientation="landscape" horizontalDpi="200" verticalDpi="200" r:id="rId3"/>
</worksheet>
</file>

<file path=xl/worksheets/sheet8.xml><?xml version="1.0" encoding="utf-8"?>
<worksheet xmlns="http://schemas.openxmlformats.org/spreadsheetml/2006/main" xmlns:r="http://schemas.openxmlformats.org/officeDocument/2006/relationships">
  <dimension ref="A2:L38"/>
  <sheetViews>
    <sheetView topLeftCell="A31" zoomScaleNormal="130" workbookViewId="0">
      <selection activeCell="M35" sqref="M35"/>
    </sheetView>
  </sheetViews>
  <sheetFormatPr defaultRowHeight="14.4"/>
  <cols>
    <col min="1" max="1" width="35.44140625" style="2" customWidth="1"/>
    <col min="2" max="2" width="17.109375" style="2" customWidth="1"/>
    <col min="3" max="3" width="10.88671875" style="7" customWidth="1"/>
    <col min="4" max="4" width="13.44140625" style="1" customWidth="1"/>
    <col min="5" max="5" width="11.6640625" style="1" customWidth="1"/>
    <col min="6" max="7" width="9.109375" style="1" customWidth="1"/>
    <col min="8" max="9" width="7.88671875" style="1" customWidth="1"/>
    <col min="10" max="10" width="12.33203125" style="1" customWidth="1"/>
    <col min="11" max="11" width="21.109375" style="1" customWidth="1"/>
    <col min="12" max="12" width="9.109375" style="1" customWidth="1"/>
  </cols>
  <sheetData>
    <row r="2" spans="1:12" s="4" customFormat="1" ht="33" customHeight="1">
      <c r="A2" s="684" t="s">
        <v>33</v>
      </c>
      <c r="B2" s="717"/>
      <c r="C2" s="717"/>
      <c r="D2" s="717"/>
      <c r="E2" s="717"/>
      <c r="F2" s="717"/>
      <c r="G2" s="717"/>
      <c r="H2" s="717"/>
      <c r="I2" s="717"/>
      <c r="J2" s="718"/>
      <c r="K2" s="3"/>
      <c r="L2" s="3"/>
    </row>
    <row r="3" spans="1:12" s="4" customFormat="1">
      <c r="A3" s="11"/>
      <c r="B3" s="11"/>
      <c r="C3" s="11"/>
      <c r="D3" s="11"/>
      <c r="E3" s="11"/>
      <c r="F3" s="11"/>
      <c r="G3" s="11"/>
      <c r="H3" s="11"/>
      <c r="I3" s="11"/>
      <c r="J3" s="11"/>
      <c r="K3" s="3"/>
      <c r="L3" s="3"/>
    </row>
    <row r="4" spans="1:12" s="4" customFormat="1" ht="28.5" customHeight="1">
      <c r="A4" s="715" t="s">
        <v>34</v>
      </c>
      <c r="B4" s="716"/>
      <c r="C4" s="716"/>
      <c r="D4" s="716"/>
      <c r="E4" s="716"/>
      <c r="F4" s="716"/>
      <c r="G4" s="716"/>
      <c r="H4" s="716"/>
      <c r="I4" s="716"/>
      <c r="J4" s="716"/>
      <c r="K4" s="3"/>
      <c r="L4" s="3"/>
    </row>
    <row r="5" spans="1:12" s="4" customFormat="1">
      <c r="A5" s="719" t="s">
        <v>35</v>
      </c>
      <c r="B5" s="715"/>
      <c r="C5" s="715"/>
      <c r="D5" s="715"/>
      <c r="E5" s="720"/>
      <c r="F5" s="720"/>
      <c r="G5" s="720"/>
      <c r="H5" s="720"/>
      <c r="I5" s="720"/>
      <c r="J5" s="720"/>
      <c r="K5" s="3"/>
      <c r="L5" s="3"/>
    </row>
    <row r="6" spans="1:12" s="27" customFormat="1" ht="13.5" customHeight="1">
      <c r="A6" s="715" t="s">
        <v>36</v>
      </c>
      <c r="B6" s="715"/>
      <c r="C6" s="715"/>
      <c r="D6" s="715"/>
      <c r="E6" s="715"/>
      <c r="F6" s="715"/>
      <c r="G6" s="715"/>
      <c r="H6" s="715"/>
      <c r="I6" s="715"/>
      <c r="J6" s="715"/>
      <c r="K6" s="9"/>
      <c r="L6" s="9"/>
    </row>
    <row r="7" spans="1:12" s="27" customFormat="1" ht="13.5" customHeight="1">
      <c r="A7" s="721" t="s">
        <v>75</v>
      </c>
      <c r="B7" s="722"/>
      <c r="C7" s="722"/>
      <c r="D7" s="722"/>
      <c r="E7" s="722"/>
      <c r="F7" s="722"/>
      <c r="G7" s="722"/>
      <c r="H7" s="722"/>
      <c r="I7" s="722"/>
      <c r="J7" s="723"/>
      <c r="K7" s="9"/>
      <c r="L7" s="9"/>
    </row>
    <row r="8" spans="1:12" s="27" customFormat="1" ht="40.5" customHeight="1">
      <c r="A8" s="721" t="s">
        <v>77</v>
      </c>
      <c r="B8" s="722"/>
      <c r="C8" s="722"/>
      <c r="D8" s="722"/>
      <c r="E8" s="722"/>
      <c r="F8" s="722"/>
      <c r="G8" s="722"/>
      <c r="H8" s="722"/>
      <c r="I8" s="722"/>
      <c r="J8" s="723"/>
      <c r="K8" s="9"/>
      <c r="L8" s="9"/>
    </row>
    <row r="9" spans="1:12" s="27" customFormat="1" ht="68.25" customHeight="1">
      <c r="A9" s="721" t="s">
        <v>76</v>
      </c>
      <c r="B9" s="722"/>
      <c r="C9" s="722"/>
      <c r="D9" s="722"/>
      <c r="E9" s="722"/>
      <c r="F9" s="722"/>
      <c r="G9" s="722"/>
      <c r="H9" s="722"/>
      <c r="I9" s="722"/>
      <c r="J9" s="723"/>
      <c r="K9" s="9"/>
      <c r="L9" s="9"/>
    </row>
    <row r="10" spans="1:12" s="27" customFormat="1" ht="42.75" customHeight="1">
      <c r="A10" s="696" t="s">
        <v>73</v>
      </c>
      <c r="B10" s="696"/>
      <c r="C10" s="696"/>
      <c r="D10" s="696"/>
      <c r="E10" s="696"/>
      <c r="F10" s="696"/>
      <c r="G10" s="696"/>
      <c r="H10" s="696"/>
      <c r="I10" s="696"/>
      <c r="J10" s="696"/>
      <c r="K10" s="9"/>
      <c r="L10" s="9"/>
    </row>
    <row r="11" spans="1:12" s="4" customFormat="1">
      <c r="A11" s="5"/>
      <c r="B11" s="5"/>
      <c r="C11" s="6"/>
      <c r="D11" s="5"/>
      <c r="E11" s="5"/>
      <c r="F11" s="5"/>
      <c r="G11" s="5"/>
      <c r="H11" s="5"/>
      <c r="I11" s="5"/>
      <c r="J11" s="5"/>
      <c r="K11" s="3"/>
      <c r="L11" s="3"/>
    </row>
    <row r="12" spans="1:12" s="4" customFormat="1" ht="57" customHeight="1">
      <c r="A12" s="49" t="s">
        <v>20</v>
      </c>
      <c r="B12" s="50" t="s">
        <v>13</v>
      </c>
      <c r="C12" s="48" t="s">
        <v>25</v>
      </c>
      <c r="D12" s="52" t="s">
        <v>1</v>
      </c>
      <c r="E12" s="50" t="s">
        <v>21</v>
      </c>
      <c r="F12" s="50" t="s">
        <v>16</v>
      </c>
      <c r="G12" s="50" t="s">
        <v>17</v>
      </c>
      <c r="H12" s="50" t="s">
        <v>3</v>
      </c>
      <c r="I12" s="51" t="s">
        <v>54</v>
      </c>
      <c r="J12" s="51" t="s">
        <v>7</v>
      </c>
      <c r="K12" s="84" t="s">
        <v>202</v>
      </c>
      <c r="L12" s="3"/>
    </row>
    <row r="13" spans="1:12" ht="15.6">
      <c r="A13" s="115" t="s">
        <v>216</v>
      </c>
      <c r="B13" s="116" t="s">
        <v>217</v>
      </c>
      <c r="C13" s="113" t="s">
        <v>218</v>
      </c>
      <c r="D13" s="420" t="s">
        <v>219</v>
      </c>
      <c r="E13" s="420" t="s">
        <v>220</v>
      </c>
      <c r="F13" s="281">
        <v>2017</v>
      </c>
      <c r="G13" s="113" t="s">
        <v>221</v>
      </c>
      <c r="H13" s="113">
        <v>216</v>
      </c>
      <c r="I13" s="89">
        <v>400</v>
      </c>
      <c r="J13" s="179">
        <v>200</v>
      </c>
      <c r="K13" s="179" t="s">
        <v>213</v>
      </c>
    </row>
    <row r="14" spans="1:12" ht="27.6">
      <c r="A14" s="246" t="s">
        <v>611</v>
      </c>
      <c r="B14" s="246" t="s">
        <v>602</v>
      </c>
      <c r="C14" s="278" t="s">
        <v>214</v>
      </c>
      <c r="D14" s="246" t="s">
        <v>612</v>
      </c>
      <c r="E14" s="278" t="s">
        <v>613</v>
      </c>
      <c r="F14" s="278">
        <v>2017</v>
      </c>
      <c r="G14" s="278" t="s">
        <v>614</v>
      </c>
      <c r="H14" s="278">
        <v>216</v>
      </c>
      <c r="I14" s="279">
        <v>432</v>
      </c>
      <c r="J14" s="280">
        <v>300</v>
      </c>
      <c r="K14" s="179" t="s">
        <v>602</v>
      </c>
    </row>
    <row r="15" spans="1:12" ht="55.2">
      <c r="A15" s="115" t="s">
        <v>666</v>
      </c>
      <c r="B15" s="115" t="s">
        <v>667</v>
      </c>
      <c r="C15" s="113" t="s">
        <v>214</v>
      </c>
      <c r="D15" s="115" t="s">
        <v>668</v>
      </c>
      <c r="E15" s="113" t="s">
        <v>669</v>
      </c>
      <c r="F15" s="113">
        <v>2017</v>
      </c>
      <c r="G15" s="113" t="s">
        <v>670</v>
      </c>
      <c r="H15" s="113">
        <v>216</v>
      </c>
      <c r="I15" s="273">
        <v>400</v>
      </c>
      <c r="J15" s="179">
        <v>200</v>
      </c>
      <c r="K15" s="179" t="s">
        <v>671</v>
      </c>
    </row>
    <row r="16" spans="1:12" ht="27.6">
      <c r="A16" s="115" t="s">
        <v>699</v>
      </c>
      <c r="B16" s="115" t="s">
        <v>700</v>
      </c>
      <c r="C16" s="113" t="s">
        <v>214</v>
      </c>
      <c r="D16" s="115" t="s">
        <v>701</v>
      </c>
      <c r="E16" s="113" t="s">
        <v>702</v>
      </c>
      <c r="F16" s="113">
        <v>2017</v>
      </c>
      <c r="G16" s="113" t="s">
        <v>670</v>
      </c>
      <c r="H16" s="113">
        <v>263</v>
      </c>
      <c r="I16" s="273">
        <v>526</v>
      </c>
      <c r="J16" s="179">
        <v>263</v>
      </c>
      <c r="K16" s="179" t="s">
        <v>619</v>
      </c>
    </row>
    <row r="17" spans="1:12" ht="41.4">
      <c r="A17" s="115" t="s">
        <v>789</v>
      </c>
      <c r="B17" s="115" t="s">
        <v>790</v>
      </c>
      <c r="C17" s="113" t="s">
        <v>778</v>
      </c>
      <c r="D17" s="115" t="s">
        <v>791</v>
      </c>
      <c r="E17" s="113" t="s">
        <v>792</v>
      </c>
      <c r="F17" s="113">
        <v>2017</v>
      </c>
      <c r="G17" s="113" t="s">
        <v>793</v>
      </c>
      <c r="H17" s="113">
        <v>263</v>
      </c>
      <c r="I17" s="273">
        <v>526</v>
      </c>
      <c r="J17" s="179">
        <v>263</v>
      </c>
      <c r="K17" s="179" t="s">
        <v>621</v>
      </c>
    </row>
    <row r="18" spans="1:12" ht="41.4">
      <c r="A18" s="115" t="s">
        <v>995</v>
      </c>
      <c r="B18" s="115" t="s">
        <v>996</v>
      </c>
      <c r="C18" s="113" t="s">
        <v>214</v>
      </c>
      <c r="D18" s="115" t="s">
        <v>997</v>
      </c>
      <c r="E18" s="113" t="s">
        <v>998</v>
      </c>
      <c r="F18" s="113">
        <v>2017</v>
      </c>
      <c r="G18" s="113">
        <v>12</v>
      </c>
      <c r="H18" s="113">
        <v>211</v>
      </c>
      <c r="I18" s="273">
        <v>2</v>
      </c>
      <c r="J18" s="179">
        <v>300</v>
      </c>
      <c r="K18" s="179" t="s">
        <v>968</v>
      </c>
    </row>
    <row r="19" spans="1:12" ht="55.2">
      <c r="A19" s="115" t="s">
        <v>1129</v>
      </c>
      <c r="B19" s="115" t="s">
        <v>1130</v>
      </c>
      <c r="C19" s="113" t="s">
        <v>218</v>
      </c>
      <c r="D19" s="115" t="s">
        <v>1131</v>
      </c>
      <c r="E19" s="113" t="s">
        <v>1132</v>
      </c>
      <c r="F19" s="113">
        <v>2017</v>
      </c>
      <c r="G19" s="113" t="s">
        <v>1133</v>
      </c>
      <c r="H19" s="113">
        <v>210</v>
      </c>
      <c r="I19" s="273" t="s">
        <v>1134</v>
      </c>
      <c r="J19" s="179">
        <v>105</v>
      </c>
      <c r="K19" s="179" t="s">
        <v>1054</v>
      </c>
    </row>
    <row r="20" spans="1:12" ht="27.6">
      <c r="A20" s="115" t="s">
        <v>1135</v>
      </c>
      <c r="B20" s="115" t="s">
        <v>1060</v>
      </c>
      <c r="C20" s="175" t="s">
        <v>218</v>
      </c>
      <c r="D20" s="115" t="s">
        <v>1136</v>
      </c>
      <c r="E20" s="113" t="s">
        <v>1137</v>
      </c>
      <c r="F20" s="113">
        <v>2017</v>
      </c>
      <c r="G20" s="113" t="s">
        <v>1138</v>
      </c>
      <c r="H20" s="113">
        <v>263</v>
      </c>
      <c r="I20" s="273">
        <v>300</v>
      </c>
      <c r="J20" s="179">
        <v>300</v>
      </c>
      <c r="K20" s="179" t="s">
        <v>1060</v>
      </c>
    </row>
    <row r="21" spans="1:12" s="156" customFormat="1" ht="55.2">
      <c r="A21" s="378" t="s">
        <v>2370</v>
      </c>
      <c r="B21" s="378" t="s">
        <v>2371</v>
      </c>
      <c r="C21" s="378" t="s">
        <v>1414</v>
      </c>
      <c r="D21" s="378" t="s">
        <v>701</v>
      </c>
      <c r="E21" s="378" t="s">
        <v>2372</v>
      </c>
      <c r="F21" s="378">
        <v>2017</v>
      </c>
      <c r="G21" s="378" t="s">
        <v>706</v>
      </c>
      <c r="H21" s="378">
        <v>22</v>
      </c>
      <c r="I21" s="378" t="s">
        <v>2373</v>
      </c>
      <c r="J21" s="378">
        <v>22</v>
      </c>
      <c r="K21" s="378" t="s">
        <v>2374</v>
      </c>
      <c r="L21" s="1"/>
    </row>
    <row r="22" spans="1:12" s="156" customFormat="1" ht="55.2">
      <c r="A22" s="378" t="s">
        <v>2375</v>
      </c>
      <c r="B22" s="378" t="s">
        <v>1643</v>
      </c>
      <c r="C22" s="378" t="s">
        <v>1414</v>
      </c>
      <c r="D22" s="378" t="s">
        <v>2376</v>
      </c>
      <c r="E22" s="378" t="s">
        <v>2377</v>
      </c>
      <c r="F22" s="378">
        <v>2017</v>
      </c>
      <c r="G22" s="378" t="s">
        <v>793</v>
      </c>
      <c r="H22" s="378">
        <v>221</v>
      </c>
      <c r="I22" s="378">
        <v>300</v>
      </c>
      <c r="J22" s="378">
        <v>300</v>
      </c>
      <c r="K22" s="378" t="s">
        <v>1643</v>
      </c>
      <c r="L22" s="1"/>
    </row>
    <row r="23" spans="1:12" s="156" customFormat="1" ht="55.2">
      <c r="A23" s="378" t="s">
        <v>2378</v>
      </c>
      <c r="B23" s="378" t="s">
        <v>2379</v>
      </c>
      <c r="C23" s="378" t="s">
        <v>1414</v>
      </c>
      <c r="D23" s="378" t="s">
        <v>2380</v>
      </c>
      <c r="E23" s="378" t="s">
        <v>2381</v>
      </c>
      <c r="F23" s="378">
        <v>2017</v>
      </c>
      <c r="G23" s="378" t="s">
        <v>793</v>
      </c>
      <c r="H23" s="378">
        <v>250</v>
      </c>
      <c r="I23" s="378">
        <v>300</v>
      </c>
      <c r="J23" s="378">
        <v>300</v>
      </c>
      <c r="K23" s="378" t="s">
        <v>2379</v>
      </c>
      <c r="L23" s="1"/>
    </row>
    <row r="24" spans="1:12" s="156" customFormat="1" ht="55.2">
      <c r="A24" s="378" t="s">
        <v>2382</v>
      </c>
      <c r="B24" s="378" t="s">
        <v>1705</v>
      </c>
      <c r="C24" s="378" t="s">
        <v>1414</v>
      </c>
      <c r="D24" s="378" t="s">
        <v>2376</v>
      </c>
      <c r="E24" s="378" t="s">
        <v>2383</v>
      </c>
      <c r="F24" s="378">
        <v>2017</v>
      </c>
      <c r="G24" s="378" t="s">
        <v>793</v>
      </c>
      <c r="H24" s="378">
        <v>145</v>
      </c>
      <c r="I24" s="378" t="s">
        <v>2384</v>
      </c>
      <c r="J24" s="378">
        <v>290</v>
      </c>
      <c r="K24" s="378" t="s">
        <v>1705</v>
      </c>
      <c r="L24" s="1"/>
    </row>
    <row r="25" spans="1:12" s="156" customFormat="1" ht="55.2">
      <c r="A25" s="378" t="s">
        <v>2385</v>
      </c>
      <c r="B25" s="378" t="s">
        <v>2386</v>
      </c>
      <c r="C25" s="378" t="s">
        <v>1414</v>
      </c>
      <c r="D25" s="378" t="s">
        <v>2387</v>
      </c>
      <c r="E25" s="378" t="s">
        <v>2388</v>
      </c>
      <c r="F25" s="378">
        <v>2017</v>
      </c>
      <c r="G25" s="378" t="s">
        <v>2389</v>
      </c>
      <c r="H25" s="378">
        <v>9</v>
      </c>
      <c r="I25" s="378" t="s">
        <v>2390</v>
      </c>
      <c r="J25" s="378">
        <v>9</v>
      </c>
      <c r="K25" s="378" t="s">
        <v>1726</v>
      </c>
      <c r="L25" s="1"/>
    </row>
    <row r="26" spans="1:12" s="156" customFormat="1" ht="69">
      <c r="A26" s="378" t="s">
        <v>2391</v>
      </c>
      <c r="B26" s="378" t="s">
        <v>2392</v>
      </c>
      <c r="C26" s="378" t="s">
        <v>1414</v>
      </c>
      <c r="D26" s="378" t="s">
        <v>2393</v>
      </c>
      <c r="E26" s="378" t="s">
        <v>2388</v>
      </c>
      <c r="F26" s="378">
        <v>2017</v>
      </c>
      <c r="G26" s="378" t="s">
        <v>1133</v>
      </c>
      <c r="H26" s="378" t="s">
        <v>2394</v>
      </c>
      <c r="I26" s="378" t="s">
        <v>2395</v>
      </c>
      <c r="J26" s="378">
        <v>32</v>
      </c>
      <c r="K26" s="378" t="s">
        <v>1493</v>
      </c>
      <c r="L26" s="1"/>
    </row>
    <row r="27" spans="1:12" s="156" customFormat="1" ht="27.6">
      <c r="A27" s="378" t="s">
        <v>2396</v>
      </c>
      <c r="B27" s="378" t="s">
        <v>1846</v>
      </c>
      <c r="C27" s="378" t="s">
        <v>1414</v>
      </c>
      <c r="D27" s="378" t="s">
        <v>701</v>
      </c>
      <c r="E27" s="378" t="s">
        <v>2397</v>
      </c>
      <c r="F27" s="378">
        <v>2017</v>
      </c>
      <c r="G27" s="378" t="s">
        <v>2352</v>
      </c>
      <c r="H27" s="378">
        <v>170</v>
      </c>
      <c r="I27" s="378" t="s">
        <v>2373</v>
      </c>
      <c r="J27" s="378">
        <v>300</v>
      </c>
      <c r="K27" s="378" t="s">
        <v>1846</v>
      </c>
      <c r="L27" s="1"/>
    </row>
    <row r="28" spans="1:12" s="156" customFormat="1" ht="55.2">
      <c r="A28" s="378" t="s">
        <v>2370</v>
      </c>
      <c r="B28" s="378" t="s">
        <v>2371</v>
      </c>
      <c r="C28" s="378" t="s">
        <v>1414</v>
      </c>
      <c r="D28" s="378" t="s">
        <v>701</v>
      </c>
      <c r="E28" s="378" t="s">
        <v>2372</v>
      </c>
      <c r="F28" s="378">
        <v>2017</v>
      </c>
      <c r="G28" s="378" t="s">
        <v>706</v>
      </c>
      <c r="H28" s="378">
        <v>22</v>
      </c>
      <c r="I28" s="378" t="s">
        <v>2373</v>
      </c>
      <c r="J28" s="378">
        <v>0</v>
      </c>
      <c r="K28" s="378" t="s">
        <v>1846</v>
      </c>
      <c r="L28" s="1"/>
    </row>
    <row r="29" spans="1:12" s="156" customFormat="1" ht="55.2">
      <c r="A29" s="378" t="s">
        <v>2398</v>
      </c>
      <c r="B29" s="378" t="s">
        <v>2399</v>
      </c>
      <c r="C29" s="378" t="s">
        <v>1414</v>
      </c>
      <c r="D29" s="378" t="s">
        <v>701</v>
      </c>
      <c r="E29" s="378" t="s">
        <v>2372</v>
      </c>
      <c r="F29" s="378">
        <v>2017</v>
      </c>
      <c r="G29" s="378" t="s">
        <v>706</v>
      </c>
      <c r="H29" s="378">
        <v>16</v>
      </c>
      <c r="I29" s="378" t="s">
        <v>2373</v>
      </c>
      <c r="J29" s="378">
        <v>0</v>
      </c>
      <c r="K29" s="378" t="s">
        <v>1846</v>
      </c>
      <c r="L29" s="1"/>
    </row>
    <row r="30" spans="1:12" s="156" customFormat="1" ht="55.2">
      <c r="A30" s="378" t="s">
        <v>2400</v>
      </c>
      <c r="B30" s="378" t="s">
        <v>2401</v>
      </c>
      <c r="C30" s="378" t="s">
        <v>2402</v>
      </c>
      <c r="D30" s="378" t="s">
        <v>2403</v>
      </c>
      <c r="E30" s="378" t="s">
        <v>2404</v>
      </c>
      <c r="F30" s="378">
        <v>2017</v>
      </c>
      <c r="G30" s="378" t="s">
        <v>2352</v>
      </c>
      <c r="H30" s="378">
        <v>141</v>
      </c>
      <c r="I30" s="378">
        <f>2*141</f>
        <v>282</v>
      </c>
      <c r="J30" s="378">
        <f>I30/2</f>
        <v>141</v>
      </c>
      <c r="K30" s="378" t="s">
        <v>2405</v>
      </c>
      <c r="L30" s="1"/>
    </row>
    <row r="31" spans="1:12" s="156" customFormat="1" ht="41.4">
      <c r="A31" s="378" t="s">
        <v>2406</v>
      </c>
      <c r="B31" s="378" t="s">
        <v>2407</v>
      </c>
      <c r="C31" s="378" t="s">
        <v>1414</v>
      </c>
      <c r="D31" s="378" t="s">
        <v>2408</v>
      </c>
      <c r="E31" s="378" t="s">
        <v>2409</v>
      </c>
      <c r="F31" s="378">
        <v>2017</v>
      </c>
      <c r="G31" s="378" t="s">
        <v>793</v>
      </c>
      <c r="H31" s="378">
        <v>233</v>
      </c>
      <c r="I31" s="378">
        <v>300</v>
      </c>
      <c r="J31" s="378">
        <v>300</v>
      </c>
      <c r="K31" s="378" t="s">
        <v>2407</v>
      </c>
      <c r="L31" s="1"/>
    </row>
    <row r="32" spans="1:12" s="156" customFormat="1" ht="55.2">
      <c r="A32" s="246" t="s">
        <v>3956</v>
      </c>
      <c r="B32" s="246" t="s">
        <v>3957</v>
      </c>
      <c r="C32" s="278" t="s">
        <v>1150</v>
      </c>
      <c r="D32" s="246" t="s">
        <v>3958</v>
      </c>
      <c r="E32" s="278" t="s">
        <v>3959</v>
      </c>
      <c r="F32" s="278">
        <v>2017</v>
      </c>
      <c r="G32" s="278">
        <v>12</v>
      </c>
      <c r="H32" s="278">
        <v>166</v>
      </c>
      <c r="I32" s="279">
        <v>2</v>
      </c>
      <c r="J32" s="280">
        <v>300</v>
      </c>
      <c r="K32" s="538" t="s">
        <v>3755</v>
      </c>
      <c r="L32" s="1"/>
    </row>
    <row r="33" spans="1:12" s="156" customFormat="1" ht="27.6">
      <c r="A33" s="246" t="s">
        <v>3960</v>
      </c>
      <c r="B33" s="246" t="s">
        <v>3961</v>
      </c>
      <c r="C33" s="278" t="s">
        <v>3786</v>
      </c>
      <c r="D33" s="246" t="s">
        <v>3962</v>
      </c>
      <c r="E33" s="278" t="s">
        <v>3963</v>
      </c>
      <c r="F33" s="278">
        <v>2017</v>
      </c>
      <c r="G33" s="278" t="s">
        <v>706</v>
      </c>
      <c r="H33" s="278">
        <v>227</v>
      </c>
      <c r="I33" s="279">
        <v>2</v>
      </c>
      <c r="J33" s="280">
        <v>300</v>
      </c>
      <c r="K33" s="538" t="s">
        <v>3764</v>
      </c>
      <c r="L33" s="1"/>
    </row>
    <row r="34" spans="1:12" s="156" customFormat="1" ht="41.4">
      <c r="A34" s="246" t="s">
        <v>3964</v>
      </c>
      <c r="B34" s="246" t="s">
        <v>3965</v>
      </c>
      <c r="C34" s="278" t="s">
        <v>3786</v>
      </c>
      <c r="D34" s="246" t="s">
        <v>3966</v>
      </c>
      <c r="E34" s="278" t="s">
        <v>3967</v>
      </c>
      <c r="F34" s="278">
        <v>2017</v>
      </c>
      <c r="G34" s="278" t="s">
        <v>670</v>
      </c>
      <c r="H34" s="278">
        <v>200</v>
      </c>
      <c r="I34" s="279">
        <v>2</v>
      </c>
      <c r="J34" s="280">
        <v>300</v>
      </c>
      <c r="K34" s="538" t="s">
        <v>3782</v>
      </c>
      <c r="L34" s="1"/>
    </row>
    <row r="35" spans="1:12" s="156" customFormat="1" ht="55.2">
      <c r="A35" s="246" t="s">
        <v>3968</v>
      </c>
      <c r="B35" s="246" t="s">
        <v>3969</v>
      </c>
      <c r="C35" s="278" t="s">
        <v>3786</v>
      </c>
      <c r="D35" s="246" t="s">
        <v>2380</v>
      </c>
      <c r="E35" s="306" t="s">
        <v>3970</v>
      </c>
      <c r="F35" s="278">
        <v>2017</v>
      </c>
      <c r="G35" s="278" t="s">
        <v>3971</v>
      </c>
      <c r="H35" s="278">
        <v>118</v>
      </c>
      <c r="I35" s="279">
        <v>2</v>
      </c>
      <c r="J35" s="280">
        <v>236</v>
      </c>
      <c r="K35" s="538" t="s">
        <v>3784</v>
      </c>
      <c r="L35" s="1"/>
    </row>
    <row r="36" spans="1:12">
      <c r="A36" s="63" t="s">
        <v>2</v>
      </c>
      <c r="B36" s="63"/>
      <c r="I36" s="69"/>
      <c r="J36" s="58">
        <f>SUM(J13:J35)</f>
        <v>4761</v>
      </c>
    </row>
    <row r="38" spans="1:12" ht="15" customHeight="1">
      <c r="A38" s="683" t="s">
        <v>12</v>
      </c>
      <c r="B38" s="683"/>
      <c r="C38" s="683"/>
      <c r="D38" s="683"/>
      <c r="E38" s="683"/>
      <c r="F38" s="683"/>
      <c r="G38" s="683"/>
      <c r="H38" s="683"/>
      <c r="I38" s="683"/>
      <c r="J38" s="683"/>
    </row>
  </sheetData>
  <mergeCells count="9">
    <mergeCell ref="A10:J10"/>
    <mergeCell ref="A4:J4"/>
    <mergeCell ref="A2:J2"/>
    <mergeCell ref="A6:J6"/>
    <mergeCell ref="A38:J38"/>
    <mergeCell ref="A5:J5"/>
    <mergeCell ref="A7:J7"/>
    <mergeCell ref="A9:J9"/>
    <mergeCell ref="A8:J8"/>
  </mergeCells>
  <phoneticPr fontId="22" type="noConversion"/>
  <hyperlinks>
    <hyperlink ref="A18" r:id="rId1"/>
  </hyperlinks>
  <pageMargins left="0.511811023622047" right="0.31496062992126" top="0.17" bottom="0" header="0" footer="0"/>
  <pageSetup paperSize="9" orientation="landscape" horizontalDpi="200" verticalDpi="200" r:id="rId2"/>
</worksheet>
</file>

<file path=xl/worksheets/sheet9.xml><?xml version="1.0" encoding="utf-8"?>
<worksheet xmlns="http://schemas.openxmlformats.org/spreadsheetml/2006/main" xmlns:r="http://schemas.openxmlformats.org/officeDocument/2006/relationships">
  <dimension ref="A2:DJ24"/>
  <sheetViews>
    <sheetView topLeftCell="A16" zoomScaleNormal="130" workbookViewId="0">
      <selection activeCell="L21" sqref="L21"/>
    </sheetView>
  </sheetViews>
  <sheetFormatPr defaultRowHeight="14.4"/>
  <cols>
    <col min="1" max="1" width="34" style="2" customWidth="1"/>
    <col min="2" max="2" width="19.88671875" style="2" customWidth="1"/>
    <col min="3" max="3" width="14" style="7" customWidth="1"/>
    <col min="4" max="4" width="10" style="1" customWidth="1"/>
    <col min="5" max="5" width="12.5546875" style="1" customWidth="1"/>
    <col min="6" max="6" width="8.44140625" style="1" customWidth="1"/>
    <col min="7" max="7" width="15.6640625" style="1" customWidth="1"/>
    <col min="8" max="8" width="9.109375" style="1" customWidth="1"/>
    <col min="9" max="9" width="12.5546875" style="1" customWidth="1"/>
    <col min="10" max="10" width="20.88671875" customWidth="1"/>
  </cols>
  <sheetData>
    <row r="2" spans="1:114" s="4" customFormat="1" ht="15" customHeight="1">
      <c r="A2" s="684" t="s">
        <v>37</v>
      </c>
      <c r="B2" s="717"/>
      <c r="C2" s="717"/>
      <c r="D2" s="717"/>
      <c r="E2" s="717"/>
      <c r="F2" s="717"/>
      <c r="G2" s="717"/>
      <c r="H2" s="717"/>
      <c r="I2" s="718"/>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row>
    <row r="3" spans="1:114" s="4" customFormat="1" ht="15" customHeight="1">
      <c r="A3" s="12"/>
      <c r="B3" s="12"/>
      <c r="C3" s="12"/>
      <c r="D3" s="12"/>
      <c r="E3" s="12"/>
      <c r="F3" s="12"/>
      <c r="G3" s="12"/>
      <c r="H3" s="12"/>
      <c r="I3" s="12"/>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row>
    <row r="4" spans="1:114" s="4" customFormat="1" ht="16.5" customHeight="1">
      <c r="A4" s="725" t="s">
        <v>78</v>
      </c>
      <c r="B4" s="726"/>
      <c r="C4" s="726"/>
      <c r="D4" s="726"/>
      <c r="E4" s="726"/>
      <c r="F4" s="726"/>
      <c r="G4" s="726"/>
      <c r="H4" s="726"/>
      <c r="I4" s="726"/>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row>
    <row r="5" spans="1:114" s="4" customFormat="1">
      <c r="A5" s="688" t="s">
        <v>84</v>
      </c>
      <c r="B5" s="724"/>
      <c r="C5" s="724"/>
      <c r="D5" s="724"/>
      <c r="E5" s="724"/>
      <c r="F5" s="724"/>
      <c r="G5" s="724"/>
      <c r="H5" s="724"/>
      <c r="I5" s="724"/>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row>
    <row r="6" spans="1:114" s="4" customFormat="1" ht="118.5" customHeight="1">
      <c r="A6" s="688" t="s">
        <v>86</v>
      </c>
      <c r="B6" s="688"/>
      <c r="C6" s="688"/>
      <c r="D6" s="688"/>
      <c r="E6" s="688"/>
      <c r="F6" s="688"/>
      <c r="G6" s="688"/>
      <c r="H6" s="688"/>
      <c r="I6" s="688"/>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row>
    <row r="7" spans="1:114" s="4" customFormat="1">
      <c r="A7" s="727" t="s">
        <v>79</v>
      </c>
      <c r="B7" s="727"/>
      <c r="C7" s="727"/>
      <c r="D7" s="727"/>
      <c r="E7" s="727"/>
      <c r="F7" s="727"/>
      <c r="G7" s="727"/>
      <c r="H7" s="727"/>
      <c r="I7" s="727"/>
      <c r="J7"/>
      <c r="K7" s="73"/>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row>
    <row r="8" spans="1:114" s="4" customFormat="1" ht="181.5" customHeight="1">
      <c r="A8" s="688" t="s">
        <v>118</v>
      </c>
      <c r="B8" s="728"/>
      <c r="C8" s="728"/>
      <c r="D8" s="728"/>
      <c r="E8" s="728"/>
      <c r="F8" s="728"/>
      <c r="G8" s="728"/>
      <c r="H8" s="728"/>
      <c r="I8" s="728"/>
      <c r="J8"/>
      <c r="K8" s="73"/>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row>
    <row r="9" spans="1:114" s="4" customFormat="1">
      <c r="A9" s="5"/>
      <c r="B9" s="5"/>
      <c r="C9" s="6"/>
      <c r="D9" s="5"/>
      <c r="E9" s="5"/>
      <c r="F9" s="5"/>
      <c r="G9" s="5"/>
      <c r="H9" s="5"/>
      <c r="I9" s="5"/>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row>
    <row r="10" spans="1:114" s="4" customFormat="1" ht="84.75" customHeight="1">
      <c r="A10" s="51" t="s">
        <v>82</v>
      </c>
      <c r="B10" s="53" t="s">
        <v>80</v>
      </c>
      <c r="C10" s="48" t="s">
        <v>25</v>
      </c>
      <c r="D10" s="78" t="s">
        <v>83</v>
      </c>
      <c r="E10" s="46" t="s">
        <v>21</v>
      </c>
      <c r="F10" s="46" t="s">
        <v>16</v>
      </c>
      <c r="G10" s="46" t="s">
        <v>85</v>
      </c>
      <c r="H10" s="51" t="s">
        <v>81</v>
      </c>
      <c r="I10" s="51" t="s">
        <v>7</v>
      </c>
      <c r="J10" s="84" t="s">
        <v>202</v>
      </c>
      <c r="K10" s="73"/>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row>
    <row r="11" spans="1:114" ht="69">
      <c r="A11" s="91" t="s">
        <v>2097</v>
      </c>
      <c r="B11" s="91" t="s">
        <v>2410</v>
      </c>
      <c r="C11" s="91" t="s">
        <v>1414</v>
      </c>
      <c r="D11" s="91" t="s">
        <v>2411</v>
      </c>
      <c r="E11" s="91" t="s">
        <v>260</v>
      </c>
      <c r="F11" s="91">
        <v>2017</v>
      </c>
      <c r="G11" s="91" t="s">
        <v>601</v>
      </c>
      <c r="H11" s="91">
        <v>200</v>
      </c>
      <c r="I11" s="91">
        <v>50</v>
      </c>
      <c r="J11" s="91" t="s">
        <v>1651</v>
      </c>
    </row>
    <row r="12" spans="1:114" s="156" customFormat="1" ht="41.4">
      <c r="A12" s="91" t="s">
        <v>2412</v>
      </c>
      <c r="B12" s="91" t="s">
        <v>2413</v>
      </c>
      <c r="C12" s="91" t="s">
        <v>1414</v>
      </c>
      <c r="D12" s="91" t="s">
        <v>2387</v>
      </c>
      <c r="E12" s="91" t="s">
        <v>2388</v>
      </c>
      <c r="F12" s="91">
        <v>43009</v>
      </c>
      <c r="G12" s="91" t="s">
        <v>2414</v>
      </c>
      <c r="H12" s="91">
        <v>100</v>
      </c>
      <c r="I12" s="91">
        <v>33.33</v>
      </c>
      <c r="J12" s="91" t="s">
        <v>1726</v>
      </c>
    </row>
    <row r="13" spans="1:114" s="156" customFormat="1" ht="69">
      <c r="A13" s="91" t="s">
        <v>432</v>
      </c>
      <c r="B13" s="91" t="s">
        <v>2415</v>
      </c>
      <c r="C13" s="91" t="s">
        <v>1414</v>
      </c>
      <c r="D13" s="91" t="s">
        <v>2416</v>
      </c>
      <c r="E13" s="91" t="s">
        <v>965</v>
      </c>
      <c r="F13" s="91">
        <v>2017</v>
      </c>
      <c r="G13" s="91" t="s">
        <v>601</v>
      </c>
      <c r="H13" s="91">
        <v>200</v>
      </c>
      <c r="I13" s="91">
        <v>75</v>
      </c>
      <c r="J13" s="91" t="s">
        <v>2417</v>
      </c>
    </row>
    <row r="14" spans="1:114" s="156" customFormat="1" ht="55.2">
      <c r="A14" s="91" t="s">
        <v>2418</v>
      </c>
      <c r="B14" s="91" t="s">
        <v>2419</v>
      </c>
      <c r="C14" s="91" t="s">
        <v>1414</v>
      </c>
      <c r="D14" s="91" t="s">
        <v>701</v>
      </c>
      <c r="E14" s="91" t="s">
        <v>1829</v>
      </c>
      <c r="F14" s="91">
        <v>2017</v>
      </c>
      <c r="G14" s="91" t="s">
        <v>2420</v>
      </c>
      <c r="H14" s="91">
        <v>200</v>
      </c>
      <c r="I14" s="91">
        <v>100</v>
      </c>
      <c r="J14" s="91" t="s">
        <v>2421</v>
      </c>
    </row>
    <row r="15" spans="1:114" s="156" customFormat="1" ht="124.2">
      <c r="A15" s="91" t="s">
        <v>2422</v>
      </c>
      <c r="B15" s="91" t="s">
        <v>2423</v>
      </c>
      <c r="C15" s="91" t="s">
        <v>1414</v>
      </c>
      <c r="D15" s="91" t="s">
        <v>2422</v>
      </c>
      <c r="E15" s="91" t="s">
        <v>2424</v>
      </c>
      <c r="F15" s="91">
        <v>2017</v>
      </c>
      <c r="G15" s="91" t="s">
        <v>2425</v>
      </c>
      <c r="H15" s="91">
        <v>200</v>
      </c>
      <c r="I15" s="91">
        <v>30</v>
      </c>
      <c r="J15" s="91" t="s">
        <v>2421</v>
      </c>
    </row>
    <row r="16" spans="1:114" s="156" customFormat="1" ht="69">
      <c r="A16" s="91" t="s">
        <v>2426</v>
      </c>
      <c r="B16" s="91" t="s">
        <v>2427</v>
      </c>
      <c r="C16" s="91" t="s">
        <v>1414</v>
      </c>
      <c r="D16" s="91" t="s">
        <v>701</v>
      </c>
      <c r="E16" s="91" t="s">
        <v>1829</v>
      </c>
      <c r="F16" s="91">
        <v>2017</v>
      </c>
      <c r="G16" s="91" t="s">
        <v>1650</v>
      </c>
      <c r="H16" s="91">
        <v>200</v>
      </c>
      <c r="I16" s="91">
        <v>100</v>
      </c>
      <c r="J16" s="91" t="s">
        <v>2428</v>
      </c>
    </row>
    <row r="17" spans="1:10" s="156" customFormat="1" ht="124.2">
      <c r="A17" s="91" t="s">
        <v>2429</v>
      </c>
      <c r="B17" s="91" t="s">
        <v>2430</v>
      </c>
      <c r="C17" s="91" t="s">
        <v>1433</v>
      </c>
      <c r="D17" s="91" t="s">
        <v>2431</v>
      </c>
      <c r="E17" s="91" t="s">
        <v>2432</v>
      </c>
      <c r="F17" s="91">
        <v>2017</v>
      </c>
      <c r="G17" s="91" t="s">
        <v>2433</v>
      </c>
      <c r="H17" s="91">
        <v>100</v>
      </c>
      <c r="I17" s="91">
        <v>33.33</v>
      </c>
      <c r="J17" s="91" t="s">
        <v>1831</v>
      </c>
    </row>
    <row r="18" spans="1:10" s="156" customFormat="1" ht="69">
      <c r="A18" s="91" t="s">
        <v>2097</v>
      </c>
      <c r="B18" s="91" t="s">
        <v>2410</v>
      </c>
      <c r="C18" s="91" t="s">
        <v>1414</v>
      </c>
      <c r="D18" s="91" t="s">
        <v>2411</v>
      </c>
      <c r="E18" s="91" t="s">
        <v>260</v>
      </c>
      <c r="F18" s="91">
        <v>2017</v>
      </c>
      <c r="G18" s="91" t="s">
        <v>601</v>
      </c>
      <c r="H18" s="91">
        <v>200</v>
      </c>
      <c r="I18" s="91">
        <v>75</v>
      </c>
      <c r="J18" s="91" t="s">
        <v>2434</v>
      </c>
    </row>
    <row r="19" spans="1:10" s="156" customFormat="1" ht="41.4">
      <c r="A19" s="91" t="s">
        <v>2435</v>
      </c>
      <c r="B19" s="91" t="s">
        <v>2436</v>
      </c>
      <c r="C19" s="91" t="s">
        <v>1433</v>
      </c>
      <c r="D19" s="91" t="s">
        <v>2437</v>
      </c>
      <c r="E19" s="91" t="s">
        <v>2438</v>
      </c>
      <c r="F19" s="91">
        <v>2017</v>
      </c>
      <c r="G19" s="91" t="s">
        <v>2439</v>
      </c>
      <c r="H19" s="91">
        <v>200</v>
      </c>
      <c r="I19" s="91">
        <v>66.67</v>
      </c>
      <c r="J19" s="91" t="s">
        <v>2440</v>
      </c>
    </row>
    <row r="20" spans="1:10" s="156" customFormat="1" ht="41.4">
      <c r="A20" s="91" t="s">
        <v>2441</v>
      </c>
      <c r="B20" s="91" t="s">
        <v>2442</v>
      </c>
      <c r="C20" s="91" t="s">
        <v>1433</v>
      </c>
      <c r="D20" s="91" t="s">
        <v>2437</v>
      </c>
      <c r="E20" s="91" t="s">
        <v>2443</v>
      </c>
      <c r="F20" s="91">
        <v>2017</v>
      </c>
      <c r="G20" s="91" t="s">
        <v>2444</v>
      </c>
      <c r="H20" s="91">
        <v>100</v>
      </c>
      <c r="I20" s="91">
        <v>50</v>
      </c>
      <c r="J20" s="91" t="s">
        <v>2440</v>
      </c>
    </row>
    <row r="21" spans="1:10" ht="43.2">
      <c r="A21" s="115" t="s">
        <v>3972</v>
      </c>
      <c r="B21" s="115" t="s">
        <v>3973</v>
      </c>
      <c r="C21" s="113" t="s">
        <v>3786</v>
      </c>
      <c r="D21" s="113" t="s">
        <v>3974</v>
      </c>
      <c r="E21" s="113" t="s">
        <v>3975</v>
      </c>
      <c r="F21" s="113">
        <v>2017</v>
      </c>
      <c r="G21" s="184" t="s">
        <v>3976</v>
      </c>
      <c r="H21" s="111">
        <v>100</v>
      </c>
      <c r="I21" s="179">
        <v>100</v>
      </c>
      <c r="J21" s="538" t="s">
        <v>3751</v>
      </c>
    </row>
    <row r="22" spans="1:10">
      <c r="A22" s="63" t="s">
        <v>2</v>
      </c>
      <c r="B22" s="63"/>
      <c r="H22" s="3"/>
      <c r="I22" s="58">
        <f>SUM(I11:I21)</f>
        <v>713.32999999999993</v>
      </c>
    </row>
    <row r="24" spans="1:10">
      <c r="A24" s="683" t="s">
        <v>12</v>
      </c>
      <c r="B24" s="683"/>
      <c r="C24" s="683"/>
      <c r="D24" s="683"/>
      <c r="E24" s="683"/>
      <c r="F24" s="683"/>
      <c r="G24" s="683"/>
      <c r="H24" s="683"/>
      <c r="I24" s="683"/>
    </row>
  </sheetData>
  <mergeCells count="7">
    <mergeCell ref="A2:I2"/>
    <mergeCell ref="A6:I6"/>
    <mergeCell ref="A24:I24"/>
    <mergeCell ref="A5:I5"/>
    <mergeCell ref="A4:I4"/>
    <mergeCell ref="A7:I7"/>
    <mergeCell ref="A8:I8"/>
  </mergeCells>
  <phoneticPr fontId="22" type="noConversion"/>
  <hyperlinks>
    <hyperlink ref="G13" r:id="rId1"/>
    <hyperlink ref="G15" r:id="rId2"/>
    <hyperlink ref="G18" r:id="rId3"/>
    <hyperlink ref="G11" r:id="rId4"/>
    <hyperlink ref="G21" r:id="rId5"/>
  </hyperlinks>
  <pageMargins left="0.511811023622047" right="0.31496062992126" top="0" bottom="0" header="0" footer="0"/>
  <pageSetup paperSize="9" orientation="landscape" horizontalDpi="200" verticalDpi="200"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vt:i4>
      </vt:variant>
    </vt:vector>
  </HeadingPairs>
  <TitlesOfParts>
    <vt:vector size="23" baseType="lpstr">
      <vt:lpstr>Centralizator_FING</vt:lpstr>
      <vt:lpstr>I.1</vt:lpstr>
      <vt:lpstr>I.2</vt:lpstr>
      <vt:lpstr>I.3</vt:lpstr>
      <vt:lpstr>I.4</vt:lpstr>
      <vt:lpstr>I.5</vt:lpstr>
      <vt:lpstr>I.6</vt:lpstr>
      <vt:lpstr>I.7</vt:lpstr>
      <vt:lpstr>I.8</vt:lpstr>
      <vt:lpstr>I.9</vt:lpstr>
      <vt:lpstr>I.10</vt:lpstr>
      <vt:lpstr>I.11</vt:lpstr>
      <vt:lpstr>I.12</vt:lpstr>
      <vt:lpstr>I.13</vt:lpstr>
      <vt:lpstr>I.14</vt:lpstr>
      <vt:lpstr>I.15</vt:lpstr>
      <vt:lpstr>I.16</vt:lpstr>
      <vt:lpstr>I. 17.</vt:lpstr>
      <vt:lpstr>I. 18</vt:lpstr>
      <vt:lpstr>I.19</vt:lpstr>
      <vt:lpstr>I.20</vt:lpstr>
      <vt:lpstr>I.12!Print_Area</vt:lpstr>
      <vt:lpstr>I.5!Print_Area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Claudiu</dc:creator>
  <cp:lastModifiedBy>HerculesINT</cp:lastModifiedBy>
  <cp:lastPrinted>2018-07-04T05:24:45Z</cp:lastPrinted>
  <dcterms:created xsi:type="dcterms:W3CDTF">2009-01-26T16:08:31Z</dcterms:created>
  <dcterms:modified xsi:type="dcterms:W3CDTF">2018-07-11T22:48:30Z</dcterms:modified>
</cp:coreProperties>
</file>